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CSDATA\CS Folder\COMPLIANCE\April 2025\BSE Intimation\Shareholding Pattern\"/>
    </mc:Choice>
  </mc:AlternateContent>
  <xr:revisionPtr revIDLastSave="0" documentId="13_ncr:1_{8E5F445C-99EF-490C-B8A3-0DDEC3DF8AFA}" xr6:coauthVersionLast="47" xr6:coauthVersionMax="47" xr10:uidLastSave="{00000000-0000-0000-0000-000000000000}"/>
  <bookViews>
    <workbookView xWindow="-120" yWindow="-120" windowWidth="20730" windowHeight="11040" activeTab="6"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5" l="1"/>
  <c r="Q10" i="5"/>
  <c r="P10" i="5"/>
  <c r="O10" i="5"/>
  <c r="N10" i="5"/>
  <c r="M10" i="5"/>
  <c r="L10" i="5"/>
  <c r="K10" i="5"/>
  <c r="J10" i="5"/>
  <c r="I10" i="5"/>
  <c r="H10" i="5"/>
  <c r="G10" i="5"/>
  <c r="F10" i="5"/>
  <c r="E10" i="5"/>
  <c r="D10" i="5"/>
  <c r="C10" i="5"/>
  <c r="T82" i="4"/>
  <c r="R82" i="4"/>
  <c r="Q82" i="4"/>
  <c r="P82" i="4"/>
  <c r="O82" i="4"/>
  <c r="N82" i="4"/>
  <c r="M82" i="4"/>
  <c r="L82" i="4"/>
  <c r="K82" i="4"/>
  <c r="J82" i="4"/>
  <c r="I82" i="4"/>
  <c r="H82" i="4"/>
  <c r="G82" i="4"/>
  <c r="F82" i="4"/>
  <c r="E82" i="4"/>
  <c r="D82" i="4"/>
  <c r="T81" i="4"/>
  <c r="R81" i="4"/>
  <c r="Q81" i="4"/>
  <c r="P81" i="4"/>
  <c r="O81" i="4"/>
  <c r="N81" i="4"/>
  <c r="M81" i="4"/>
  <c r="L81" i="4"/>
  <c r="K81" i="4"/>
  <c r="J81" i="4"/>
  <c r="I81" i="4"/>
  <c r="H81" i="4"/>
  <c r="G81" i="4"/>
  <c r="F81" i="4"/>
  <c r="E81" i="4"/>
  <c r="D81" i="4"/>
  <c r="O80" i="4"/>
  <c r="M80" i="4"/>
  <c r="L80" i="4"/>
  <c r="J80" i="4"/>
  <c r="I80" i="4"/>
  <c r="H80" i="4"/>
  <c r="T79" i="4"/>
  <c r="S79" i="4"/>
  <c r="R79" i="4"/>
  <c r="Q79" i="4"/>
  <c r="P79" i="4"/>
  <c r="O79" i="4"/>
  <c r="N79" i="4"/>
  <c r="M79" i="4"/>
  <c r="L79" i="4"/>
  <c r="K79" i="4"/>
  <c r="J79" i="4"/>
  <c r="I79" i="4"/>
  <c r="H79" i="4"/>
  <c r="G79" i="4"/>
  <c r="F79" i="4"/>
  <c r="E79" i="4"/>
  <c r="D79" i="4"/>
  <c r="O78" i="4"/>
  <c r="M78" i="4"/>
  <c r="L78" i="4"/>
  <c r="J78" i="4"/>
  <c r="I78" i="4"/>
  <c r="H78" i="4"/>
  <c r="O77" i="4"/>
  <c r="M77" i="4"/>
  <c r="L77" i="4"/>
  <c r="J77" i="4"/>
  <c r="I77" i="4"/>
  <c r="H77" i="4"/>
  <c r="M75" i="4"/>
  <c r="L75" i="4"/>
  <c r="J75" i="4"/>
  <c r="I75" i="4"/>
  <c r="H75" i="4"/>
  <c r="O73" i="4"/>
  <c r="M73" i="4"/>
  <c r="L73" i="4"/>
  <c r="J73" i="4"/>
  <c r="I73" i="4"/>
  <c r="H73" i="4"/>
  <c r="O71" i="4"/>
  <c r="M71" i="4"/>
  <c r="L71" i="4"/>
  <c r="J71" i="4"/>
  <c r="I71" i="4"/>
  <c r="H71" i="4"/>
  <c r="O69" i="4"/>
  <c r="M69" i="4"/>
  <c r="L69" i="4"/>
  <c r="J69" i="4"/>
  <c r="I69" i="4"/>
  <c r="H69" i="4"/>
  <c r="O67" i="4"/>
  <c r="M67" i="4"/>
  <c r="L67" i="4"/>
  <c r="J67" i="4"/>
  <c r="I67" i="4"/>
  <c r="H67" i="4"/>
  <c r="O65" i="4"/>
  <c r="M65" i="4"/>
  <c r="L65" i="4"/>
  <c r="J65" i="4"/>
  <c r="I65" i="4"/>
  <c r="H65" i="4"/>
  <c r="M63" i="4"/>
  <c r="L63" i="4"/>
  <c r="J63" i="4"/>
  <c r="I63" i="4"/>
  <c r="H63" i="4"/>
  <c r="M61" i="4"/>
  <c r="L61" i="4"/>
  <c r="J61" i="4"/>
  <c r="I61" i="4"/>
  <c r="H61" i="4"/>
  <c r="M59" i="4"/>
  <c r="L59" i="4"/>
  <c r="J59" i="4"/>
  <c r="I59" i="4"/>
  <c r="H59" i="4"/>
  <c r="M57" i="4"/>
  <c r="L57" i="4"/>
  <c r="I57" i="4"/>
  <c r="H57" i="4"/>
  <c r="M55" i="4"/>
  <c r="L55" i="4"/>
  <c r="J55" i="4"/>
  <c r="I55" i="4"/>
  <c r="H55" i="4"/>
  <c r="T53" i="4"/>
  <c r="R53" i="4"/>
  <c r="Q53" i="4"/>
  <c r="P53" i="4"/>
  <c r="O53" i="4"/>
  <c r="N53" i="4"/>
  <c r="M53" i="4"/>
  <c r="L53" i="4"/>
  <c r="K53" i="4"/>
  <c r="J53" i="4"/>
  <c r="I53" i="4"/>
  <c r="H53" i="4"/>
  <c r="G53" i="4"/>
  <c r="F53" i="4"/>
  <c r="E53" i="4"/>
  <c r="D53" i="4"/>
  <c r="M51" i="4"/>
  <c r="L51" i="4"/>
  <c r="J51" i="4"/>
  <c r="I51" i="4"/>
  <c r="H51" i="4"/>
  <c r="M49" i="4"/>
  <c r="L49" i="4"/>
  <c r="J49" i="4"/>
  <c r="I49" i="4"/>
  <c r="H49" i="4"/>
  <c r="M47" i="4"/>
  <c r="L47" i="4"/>
  <c r="J47" i="4"/>
  <c r="I47" i="4"/>
  <c r="H47" i="4"/>
  <c r="O46" i="4"/>
  <c r="H46" i="4"/>
  <c r="T45" i="4"/>
  <c r="S45" i="4"/>
  <c r="R45" i="4"/>
  <c r="Q45" i="4"/>
  <c r="P45" i="4"/>
  <c r="O45" i="4"/>
  <c r="N45" i="4"/>
  <c r="M45" i="4"/>
  <c r="L45" i="4"/>
  <c r="K45" i="4"/>
  <c r="J45" i="4"/>
  <c r="I45" i="4"/>
  <c r="H45" i="4"/>
  <c r="G45" i="4"/>
  <c r="F45" i="4"/>
  <c r="E45" i="4"/>
  <c r="D45" i="4"/>
  <c r="M43" i="4"/>
  <c r="L43" i="4"/>
  <c r="J43" i="4"/>
  <c r="I43" i="4"/>
  <c r="H43" i="4"/>
  <c r="M41" i="4"/>
  <c r="L41" i="4"/>
  <c r="J41" i="4"/>
  <c r="I41" i="4"/>
  <c r="H41" i="4"/>
  <c r="O39" i="4"/>
  <c r="M39" i="4"/>
  <c r="L39" i="4"/>
  <c r="J39" i="4"/>
  <c r="I39" i="4"/>
  <c r="H39" i="4"/>
  <c r="Q38" i="4"/>
  <c r="O38" i="4"/>
  <c r="M38" i="4"/>
  <c r="L38" i="4"/>
  <c r="J38" i="4"/>
  <c r="I38" i="4"/>
  <c r="H38" i="4"/>
  <c r="Q37" i="4"/>
  <c r="O37" i="4"/>
  <c r="M37" i="4"/>
  <c r="L37" i="4"/>
  <c r="J37" i="4"/>
  <c r="I37" i="4"/>
  <c r="H37" i="4"/>
  <c r="M35" i="4"/>
  <c r="L35" i="4"/>
  <c r="J35" i="4"/>
  <c r="I35" i="4"/>
  <c r="H35" i="4"/>
  <c r="M33" i="4"/>
  <c r="L33" i="4"/>
  <c r="J33" i="4"/>
  <c r="I33" i="4"/>
  <c r="H33" i="4"/>
  <c r="M31" i="4"/>
  <c r="L31" i="4"/>
  <c r="J31" i="4"/>
  <c r="I31" i="4"/>
  <c r="H31" i="4"/>
  <c r="T29" i="4"/>
  <c r="R29" i="4"/>
  <c r="Q29" i="4"/>
  <c r="P29" i="4"/>
  <c r="O29" i="4"/>
  <c r="N29" i="4"/>
  <c r="M29" i="4"/>
  <c r="L29" i="4"/>
  <c r="K29" i="4"/>
  <c r="J29" i="4"/>
  <c r="I29" i="4"/>
  <c r="H29" i="4"/>
  <c r="G29" i="4"/>
  <c r="F29" i="4"/>
  <c r="E29" i="4"/>
  <c r="D29" i="4"/>
  <c r="O27" i="4"/>
  <c r="M27" i="4"/>
  <c r="L27" i="4"/>
  <c r="J27" i="4"/>
  <c r="I27" i="4"/>
  <c r="H27" i="4"/>
  <c r="O25" i="4"/>
  <c r="M25" i="4"/>
  <c r="L25" i="4"/>
  <c r="J25" i="4"/>
  <c r="I25" i="4"/>
  <c r="H25" i="4"/>
  <c r="O23" i="4"/>
  <c r="M23" i="4"/>
  <c r="L23" i="4"/>
  <c r="J23" i="4"/>
  <c r="I23" i="4"/>
  <c r="H23" i="4"/>
  <c r="O21" i="4"/>
  <c r="M21" i="4"/>
  <c r="L21" i="4"/>
  <c r="J21" i="4"/>
  <c r="I21" i="4"/>
  <c r="H21" i="4"/>
  <c r="O19" i="4"/>
  <c r="M19" i="4"/>
  <c r="L19" i="4"/>
  <c r="J19" i="4"/>
  <c r="I19" i="4"/>
  <c r="H19" i="4"/>
  <c r="O17" i="4"/>
  <c r="M17" i="4"/>
  <c r="L17" i="4"/>
  <c r="J17" i="4"/>
  <c r="I17" i="4"/>
  <c r="H17" i="4"/>
  <c r="O15" i="4"/>
  <c r="M15" i="4"/>
  <c r="L15" i="4"/>
  <c r="J15" i="4"/>
  <c r="I15" i="4"/>
  <c r="H15" i="4"/>
  <c r="M13" i="4"/>
  <c r="L13" i="4"/>
  <c r="J13" i="4"/>
  <c r="I13" i="4"/>
  <c r="H13" i="4"/>
  <c r="Q11" i="4"/>
  <c r="O11" i="4"/>
  <c r="M11" i="4"/>
  <c r="L11" i="4"/>
  <c r="J11" i="4"/>
  <c r="I11" i="4"/>
  <c r="H11" i="4"/>
  <c r="M9" i="4"/>
  <c r="L9" i="4"/>
  <c r="J9" i="4"/>
  <c r="I9" i="4"/>
  <c r="H9" i="4"/>
  <c r="M7" i="4"/>
  <c r="L7" i="4"/>
  <c r="J7" i="4"/>
  <c r="I7" i="4"/>
  <c r="H7" i="4"/>
  <c r="U31" i="3"/>
  <c r="T31" i="3"/>
  <c r="S31" i="3"/>
  <c r="R31" i="3"/>
  <c r="Q31" i="3"/>
  <c r="P31" i="3"/>
  <c r="O31" i="3"/>
  <c r="N31" i="3"/>
  <c r="M31" i="3"/>
  <c r="L31" i="3"/>
  <c r="K31" i="3"/>
  <c r="J31" i="3"/>
  <c r="I31" i="3"/>
  <c r="H31" i="3"/>
  <c r="G31" i="3"/>
  <c r="F31" i="3"/>
  <c r="E31" i="3"/>
  <c r="U30" i="3"/>
  <c r="T30" i="3"/>
  <c r="S30" i="3"/>
  <c r="R30" i="3"/>
  <c r="Q30" i="3"/>
  <c r="P30" i="3"/>
  <c r="O30" i="3"/>
  <c r="N30" i="3"/>
  <c r="M30" i="3"/>
  <c r="L30" i="3"/>
  <c r="K30" i="3"/>
  <c r="J30" i="3"/>
  <c r="I30" i="3"/>
  <c r="H30" i="3"/>
  <c r="G30" i="3"/>
  <c r="F30" i="3"/>
  <c r="E30" i="3"/>
  <c r="N28" i="3"/>
  <c r="M28" i="3"/>
  <c r="K28" i="3"/>
  <c r="J28" i="3"/>
  <c r="I28" i="3"/>
  <c r="N26" i="3"/>
  <c r="M26" i="3"/>
  <c r="K26" i="3"/>
  <c r="J26" i="3"/>
  <c r="I26" i="3"/>
  <c r="N24" i="3"/>
  <c r="M24" i="3"/>
  <c r="K24" i="3"/>
  <c r="J24" i="3"/>
  <c r="I24" i="3"/>
  <c r="N22" i="3"/>
  <c r="M22" i="3"/>
  <c r="K22" i="3"/>
  <c r="J22" i="3"/>
  <c r="I22" i="3"/>
  <c r="N20" i="3"/>
  <c r="M20" i="3"/>
  <c r="K20" i="3"/>
  <c r="J20" i="3"/>
  <c r="I20" i="3"/>
  <c r="P18" i="3"/>
  <c r="N18" i="3"/>
  <c r="M18" i="3"/>
  <c r="K18" i="3"/>
  <c r="J18" i="3"/>
  <c r="I18" i="3"/>
  <c r="N16" i="3"/>
  <c r="M16" i="3"/>
  <c r="K16" i="3"/>
  <c r="J16" i="3"/>
  <c r="I16" i="3"/>
  <c r="N14" i="3"/>
  <c r="M14" i="3"/>
  <c r="K14" i="3"/>
  <c r="J14" i="3"/>
  <c r="I14" i="3"/>
  <c r="U13" i="3"/>
  <c r="R13" i="3"/>
  <c r="P13" i="3"/>
  <c r="N13" i="3"/>
  <c r="M13" i="3"/>
  <c r="K13" i="3"/>
  <c r="J13" i="3"/>
  <c r="I13" i="3"/>
  <c r="U12" i="3"/>
  <c r="R12" i="3"/>
  <c r="P12" i="3"/>
  <c r="N12" i="3"/>
  <c r="M12" i="3"/>
  <c r="K12" i="3"/>
  <c r="J12" i="3"/>
  <c r="I12" i="3"/>
  <c r="U11" i="3"/>
  <c r="R11" i="3"/>
  <c r="P11" i="3"/>
  <c r="N11" i="3"/>
  <c r="M11" i="3"/>
  <c r="K11" i="3"/>
  <c r="J11" i="3"/>
  <c r="I11" i="3"/>
  <c r="U10" i="3"/>
  <c r="R10" i="3"/>
  <c r="P10" i="3"/>
  <c r="N10" i="3"/>
  <c r="M10" i="3"/>
  <c r="K10" i="3"/>
  <c r="J10" i="3"/>
  <c r="I10" i="3"/>
  <c r="U9" i="3"/>
  <c r="R9" i="3"/>
  <c r="P9" i="3"/>
  <c r="N9" i="3"/>
  <c r="M9" i="3"/>
  <c r="K9" i="3"/>
  <c r="J9" i="3"/>
  <c r="I9" i="3"/>
  <c r="U8" i="3"/>
  <c r="R8" i="3"/>
  <c r="P8" i="3"/>
  <c r="N8" i="3"/>
  <c r="M8" i="3"/>
  <c r="K8" i="3"/>
  <c r="J8" i="3"/>
  <c r="I8" i="3"/>
  <c r="U7" i="3"/>
  <c r="R7" i="3"/>
  <c r="P7" i="3"/>
  <c r="N7" i="3"/>
  <c r="M7" i="3"/>
  <c r="K7" i="3"/>
  <c r="J7" i="3"/>
  <c r="I7" i="3"/>
  <c r="U6" i="3"/>
  <c r="R6" i="3"/>
  <c r="Q6" i="3"/>
  <c r="P6" i="3"/>
  <c r="N6" i="3"/>
  <c r="M6" i="3"/>
  <c r="K6" i="3"/>
  <c r="J6" i="3"/>
  <c r="I6" i="3"/>
  <c r="F6" i="3"/>
  <c r="E6" i="3"/>
  <c r="S10" i="2"/>
  <c r="R10" i="2"/>
  <c r="Q10" i="2"/>
  <c r="P10" i="2"/>
  <c r="O10" i="2"/>
  <c r="N10" i="2"/>
  <c r="M10" i="2"/>
  <c r="L10" i="2"/>
  <c r="K10" i="2"/>
  <c r="J10" i="2"/>
  <c r="I10" i="2"/>
  <c r="H10" i="2"/>
  <c r="G10" i="2"/>
  <c r="F10" i="2"/>
  <c r="E10" i="2"/>
  <c r="D10" i="2"/>
  <c r="C10" i="2"/>
  <c r="S9" i="2"/>
  <c r="P9" i="2"/>
  <c r="O9" i="2"/>
  <c r="N9" i="2"/>
  <c r="M9" i="2"/>
  <c r="L9" i="2"/>
  <c r="K9" i="2"/>
  <c r="J9" i="2"/>
  <c r="I9" i="2"/>
  <c r="H9" i="2"/>
  <c r="G9" i="2"/>
  <c r="F9" i="2"/>
  <c r="E9" i="2"/>
  <c r="D9" i="2"/>
  <c r="C9" i="2"/>
  <c r="S8" i="2"/>
  <c r="P8" i="2"/>
  <c r="O8" i="2"/>
  <c r="N8" i="2"/>
  <c r="M8" i="2"/>
  <c r="L8" i="2"/>
  <c r="K8" i="2"/>
  <c r="J8" i="2"/>
  <c r="I8" i="2"/>
  <c r="G8" i="2"/>
  <c r="F8" i="2"/>
  <c r="E8" i="2"/>
  <c r="D8" i="2"/>
  <c r="C8" i="2"/>
  <c r="S7" i="2"/>
  <c r="P7" i="2"/>
  <c r="O7" i="2"/>
  <c r="N7" i="2"/>
  <c r="M7" i="2"/>
  <c r="L7" i="2"/>
  <c r="K7" i="2"/>
  <c r="J7" i="2"/>
  <c r="I7" i="2"/>
  <c r="H7" i="2"/>
  <c r="G7" i="2"/>
  <c r="F7" i="2"/>
  <c r="E7" i="2"/>
  <c r="D7" i="2"/>
  <c r="C7" i="2"/>
  <c r="S6" i="2"/>
  <c r="P6" i="2"/>
  <c r="O6" i="2"/>
  <c r="N6" i="2"/>
  <c r="M6" i="2"/>
  <c r="L6" i="2"/>
  <c r="K6" i="2"/>
  <c r="J6" i="2"/>
  <c r="I6" i="2"/>
  <c r="H6" i="2"/>
  <c r="G6" i="2"/>
  <c r="F6" i="2"/>
  <c r="E6" i="2"/>
  <c r="D6" i="2"/>
  <c r="C6" i="2"/>
  <c r="S5" i="2"/>
  <c r="R5" i="2"/>
  <c r="Q5" i="2"/>
  <c r="P5" i="2"/>
  <c r="O5" i="2"/>
  <c r="N5" i="2"/>
  <c r="M5" i="2"/>
  <c r="L5" i="2"/>
  <c r="K5" i="2"/>
  <c r="J5" i="2"/>
  <c r="I5" i="2"/>
  <c r="H5" i="2"/>
  <c r="G5" i="2"/>
  <c r="F5" i="2"/>
  <c r="E5" i="2"/>
  <c r="D5" i="2"/>
  <c r="C5" i="2"/>
</calcChain>
</file>

<file path=xl/sharedStrings.xml><?xml version="1.0" encoding="utf-8"?>
<sst xmlns="http://schemas.openxmlformats.org/spreadsheetml/2006/main" count="388" uniqueCount="197">
  <si>
    <t>1. Name of Listed Entity: STORAGE TECHNOLOGIES AND AUTOMATION LIMITED</t>
  </si>
  <si>
    <t>2. Scrip Code/Name of Scrip/Class of Security: STAL</t>
  </si>
  <si>
    <t>3. Share Holding Pattern Filed under: Reg. 31(1)(a)/Reg. 31(1)(b)/Reg.31(1) (c): Reg 31(1)(b)</t>
  </si>
  <si>
    <t>a. If under 31(1)(b) then indicate the report as on: 31-03-2025</t>
  </si>
  <si>
    <t xml:space="preserve">b. If under 31(1)(c) then indicate date of allotment/extinguishment : </t>
  </si>
  <si>
    <t>4. Declaration: The Listed entity is required to submit the following declaration to the extent of submission of information:-</t>
  </si>
  <si>
    <t>Particulars</t>
  </si>
  <si>
    <t>Yes / No</t>
  </si>
  <si>
    <t>Whether the Listed Entity has issued any partly paid up shares?</t>
  </si>
  <si>
    <t>No</t>
  </si>
  <si>
    <t>Whether the Listed Entity has issued any Convertible Securities or Warrants?</t>
  </si>
  <si>
    <t>Whether the Listed Entity has any shares against which depository receipts are issued?</t>
  </si>
  <si>
    <t>Whether the Listed Entity has any shares in locked-in?</t>
  </si>
  <si>
    <t>Yes</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</si>
  <si>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</si>
  <si>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</si>
  <si>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</si>
  <si>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</si>
  <si>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</si>
  <si>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</si>
  <si>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</si>
  <si>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</si>
  <si>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</si>
  <si>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</si>
  <si>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</si>
  <si>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</si>
  <si>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</si>
  <si>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</si>
  <si>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</si>
  <si>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</si>
  <si>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</si>
  <si>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</si>
  <si>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</si>
  <si>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</si>
  <si>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</si>
  <si>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</si>
  <si>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</si>
  <si>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</si>
  <si>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</si>
  <si>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</si>
  <si>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</si>
  <si>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</si>
  <si>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</si>
  <si>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</si>
  <si>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</si>
  <si>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</si>
  <si>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</si>
  <si>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</si>
  <si>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</si>
  <si>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</si>
  <si>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</si>
  <si>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Entity type i.e.
promoter
OR
promoter group entity (except promoter)</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</si>
  <si>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</si>
  <si>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</si>
  <si>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</si>
  <si>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</si>
  <si>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</si>
  <si>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</si>
  <si>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</si>
  <si>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</si>
  <si>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</si>
  <si>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MOHAMMAD ARIF ABDUL GAFFAR DOR - 1208160047218817</t>
  </si>
  <si>
    <t>PROMOTER</t>
  </si>
  <si>
    <t>AQTPM3517D</t>
  </si>
  <si>
    <t>KHASIM SAIT - 1208160136411898</t>
  </si>
  <si>
    <t>AKWPS1993A</t>
  </si>
  <si>
    <t>HANIF ABDUL GAFFAR KHATRI - 1208160106747598</t>
  </si>
  <si>
    <t>ASEPK3388B</t>
  </si>
  <si>
    <t>NUUMAAN KHASIM - 1208160129738836</t>
  </si>
  <si>
    <t>AHHPN0891J</t>
  </si>
  <si>
    <t>AFZAL HUSSAIN - 1208160053338884</t>
  </si>
  <si>
    <t>ADEPH9780K</t>
  </si>
  <si>
    <t>SYED AZEEM - 1208160047165761</t>
  </si>
  <si>
    <t>BSGPS2608F</t>
  </si>
  <si>
    <t>MUNEERA BANU - 1208160128334258</t>
  </si>
  <si>
    <t>PROMOTER GROUP</t>
  </si>
  <si>
    <t>BJXPK1784N</t>
  </si>
  <si>
    <t>b</t>
  </si>
  <si>
    <t>Central Government/ State Governments</t>
  </si>
  <si>
    <t>Name</t>
  </si>
  <si>
    <t>c</t>
  </si>
  <si>
    <t>Financial Institutions / Banks</t>
  </si>
  <si>
    <t>d</t>
  </si>
  <si>
    <t>Any other (Specify)</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</si>
  <si>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</si>
  <si>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</si>
  <si>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</si>
  <si>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</si>
  <si>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</si>
  <si>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</si>
  <si>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</si>
  <si>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</si>
  <si>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</si>
  <si>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</si>
  <si>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</si>
  <si>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</si>
  <si>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</si>
  <si>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Sub categorization of shares (XV)</t>
  </si>
  <si>
    <t>No.
(Not Applicable)
(a)</t>
  </si>
  <si>
    <t>As a % of total Shares held (Not Applicable)
(b)</t>
  </si>
  <si>
    <t>Shareholding (No of shares) under</t>
  </si>
  <si>
    <t>Class Y</t>
  </si>
  <si>
    <t>Sub Category (i)</t>
  </si>
  <si>
    <t>Sub Category (ii)</t>
  </si>
  <si>
    <t>Sub Category (iii)</t>
  </si>
  <si>
    <t>Institutions (Domestic)</t>
  </si>
  <si>
    <t>Mutual Funds/UTI</t>
  </si>
  <si>
    <t>Venture capital Funds</t>
  </si>
  <si>
    <t>Alternate Investment Funds</t>
  </si>
  <si>
    <t>Banks</t>
  </si>
  <si>
    <t>Insurance Companies</t>
  </si>
  <si>
    <t>f</t>
  </si>
  <si>
    <t>Provident Funds / Pension Funds</t>
  </si>
  <si>
    <t>g</t>
  </si>
  <si>
    <t>Asset Reconstruction Companies</t>
  </si>
  <si>
    <t>h</t>
  </si>
  <si>
    <t>Soverign Wealth Funds</t>
  </si>
  <si>
    <t>i</t>
  </si>
  <si>
    <t>NBFC registered with RBI</t>
  </si>
  <si>
    <t>j</t>
  </si>
  <si>
    <t>Other Financial Institutions</t>
  </si>
  <si>
    <t>k</t>
  </si>
  <si>
    <t>Any other (Specify) - Foreign Banks</t>
  </si>
  <si>
    <t>Sub Total  B(1)</t>
  </si>
  <si>
    <t>Institutions (Foreign)</t>
  </si>
  <si>
    <t>Foreign Direct Investment</t>
  </si>
  <si>
    <t>Foreign Venture Capital Investors</t>
  </si>
  <si>
    <t>Sovereign Wealth Funds</t>
  </si>
  <si>
    <t>Foriegn Portfolio Investors - Cat I</t>
  </si>
  <si>
    <t>BELGRAVE INVESTMENT FUND - IN30371911052130</t>
  </si>
  <si>
    <t>AAICB1115E</t>
  </si>
  <si>
    <t>Foriegn Portfolio Investors - Cat II</t>
  </si>
  <si>
    <t>Overseas Depository Holdings (Holding DRs) (Balancing Figure)</t>
  </si>
  <si>
    <t>Any Other (Specify)</t>
  </si>
  <si>
    <t>Sub Total B (2)</t>
  </si>
  <si>
    <t>(3)</t>
  </si>
  <si>
    <t xml:space="preserve">Central Government / State Government </t>
  </si>
  <si>
    <t>Central Government / President to India</t>
  </si>
  <si>
    <t>State Government / Governor</t>
  </si>
  <si>
    <t>Shareholding by Companies or Bodies Corporate where Central Government / State Government is a Promotor</t>
  </si>
  <si>
    <t>Sub Total  B(3)</t>
  </si>
  <si>
    <t>(4)</t>
  </si>
  <si>
    <t>Non-Institutions</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</si>
  <si>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</si>
  <si>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</si>
  <si>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</si>
  <si>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</si>
  <si>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</si>
  <si>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</si>
  <si>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</si>
  <si>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</si>
  <si>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Non Resident Indians</t>
  </si>
  <si>
    <t>Foreign Nationals</t>
  </si>
  <si>
    <t>Foreign Companies</t>
  </si>
  <si>
    <t>l</t>
  </si>
  <si>
    <t>Bodies Corporate</t>
  </si>
  <si>
    <t>PADMAWATI REALCON PRIVATE LIMITED</t>
  </si>
  <si>
    <t>AALCS1460Q</t>
  </si>
  <si>
    <t>m</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</si>
  <si>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</si>
  <si>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</si>
  <si>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</si>
  <si>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</si>
  <si>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Note:</t>
  </si>
  <si>
    <t xml:space="preserve">(1) PAN would not be displayed on website of Stock Exchange(s). </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</si>
  <si>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</si>
  <si>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</si>
  <si>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</si>
  <si>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</si>
  <si>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Table IV - Statement showing shareholding pattern of the Non Promoter- Non Public shareholder</t>
  </si>
  <si>
    <t xml:space="preserve">Shareholding  % ocalculated as per SCRR, 1957
As a % of (A+B+C2)
(VIII) </t>
  </si>
  <si>
    <t>Total Shareholding , as a % assuming full conversion of convertible securities ( as a percentage of diluted share capital)
(XI)</t>
  </si>
  <si>
    <t>As a % of total Shares held (b)</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</si>
  <si>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</si>
  <si>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</si>
  <si>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</si>
  <si>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</si>
  <si>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</si>
  <si>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</si>
  <si>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</si>
  <si>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</si>
  <si>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</si>
  <si>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</si>
  <si>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</si>
  <si>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</si>
  <si>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</si>
  <si>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</si>
  <si>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</si>
  <si>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</si>
  <si>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</si>
  <si>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</si>
  <si>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</si>
  <si>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</si>
  <si>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</si>
  <si>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t>
  </si>
  <si>
    <t>As on the end of previous 3rd quarter</t>
  </si>
  <si>
    <t>As on the end of previous 4th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</si>
</sst>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_ "/>
  </numFmts>
  <fonts count="15">
    <font>
      <sz val="11"/>
      <color theme="1"/>
      <name val="Calibri"/>
      <charset val="134"/>
      <scheme val="minor"/>
    </font>
    <font>
      <b/>
      <sz val="11"/>
      <color theme="1"/>
      <name val="Calibri"/>
      <charset val="134"/>
      <scheme val="minor"/>
    </font>
    <font>
      <sz val="11"/>
      <color theme="1"/>
      <name val="Calibri"/>
      <charset val="134"/>
      <scheme val="minor"/>
    </font>
    <font>
      <b/>
      <sz val="11"/>
      <color indexed="8"/>
      <name val="Calibri"/>
      <charset val="134"/>
    </font>
    <font>
      <sz val="11"/>
      <color indexed="8"/>
      <name val="Calibri"/>
      <charset val="134"/>
    </font>
    <font>
      <sz val="11"/>
      <color indexed="8"/>
      <name val="Calibri"/>
      <charset val="134"/>
      <scheme val="minor"/>
    </font>
    <font>
      <b/>
      <sz val="11"/>
      <color indexed="8"/>
      <name val="Calibri"/>
      <charset val="134"/>
      <scheme val="minor"/>
    </font>
    <font>
      <sz val="11"/>
      <name val="Calibri"/>
      <charset val="134"/>
      <scheme val="minor"/>
    </font>
    <font>
      <b/>
      <u/>
      <sz val="11"/>
      <name val="Calibri"/>
      <charset val="134"/>
      <scheme val="minor"/>
    </font>
    <font>
      <b/>
      <sz val="11"/>
      <name val="Calibri"/>
      <charset val="134"/>
      <scheme val="minor"/>
    </font>
    <font>
      <b/>
      <sz val="12"/>
      <name val="Calibri"/>
      <charset val="134"/>
      <scheme val="minor"/>
    </font>
    <font>
      <b/>
      <u/>
      <sz val="11"/>
      <color indexed="8"/>
      <name val="Calibri"/>
      <charset val="134"/>
    </font>
    <font>
      <sz val="11"/>
      <name val="Calibri"/>
      <charset val="134"/>
    </font>
    <font>
      <b/>
      <sz val="11"/>
      <name val="Calibri"/>
      <charset val="134"/>
    </font>
    <font>
      <sz val="10"/>
      <name val="Arial"/>
      <charset val="134"/>
    </font>
  </fonts>
  <fills count="6">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4" fillId="0" borderId="0"/>
  </cellStyleXfs>
  <cellXfs count="116">
    <xf numFmtId="0" fontId="0" fillId="0" borderId="0" xfId="0"/>
    <xf numFmtId="0" fontId="1" fillId="0" borderId="0" xfId="0" applyFont="1"/>
    <xf numFmtId="0" fontId="0" fillId="0" borderId="1" xfId="0" applyBorder="1"/>
    <xf numFmtId="0" fontId="1" fillId="0" borderId="1" xfId="0" applyFont="1" applyBorder="1"/>
    <xf numFmtId="2" fontId="0" fillId="0" borderId="1" xfId="0" applyNumberFormat="1" applyBorder="1"/>
    <xf numFmtId="0" fontId="2" fillId="0" borderId="1" xfId="0" applyFont="1" applyBorder="1" applyAlignment="1">
      <alignment horizontal="right"/>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0" xfId="0" applyFont="1"/>
    <xf numFmtId="0" fontId="4" fillId="0" borderId="0" xfId="0" applyFont="1"/>
    <xf numFmtId="2" fontId="4" fillId="0" borderId="0" xfId="0" applyNumberFormat="1" applyFont="1"/>
    <xf numFmtId="0" fontId="6" fillId="0" borderId="1" xfId="0" applyFont="1" applyBorder="1" applyAlignment="1">
      <alignment horizontal="center" vertical="top" wrapText="1"/>
    </xf>
    <xf numFmtId="0" fontId="5" fillId="0" borderId="1" xfId="0" applyFont="1" applyBorder="1"/>
    <xf numFmtId="0" fontId="7" fillId="0" borderId="1" xfId="0" applyFont="1" applyBorder="1" applyAlignment="1">
      <alignment horizontal="center"/>
    </xf>
    <xf numFmtId="0" fontId="8" fillId="0" borderId="1" xfId="0" applyFont="1" applyBorder="1" applyAlignment="1">
      <alignment vertical="top" wrapText="1"/>
    </xf>
    <xf numFmtId="0" fontId="7" fillId="0" borderId="2" xfId="0" applyFont="1" applyBorder="1" applyAlignment="1">
      <alignment horizontal="center"/>
    </xf>
    <xf numFmtId="0" fontId="7" fillId="0" borderId="2" xfId="0" applyFont="1" applyBorder="1" applyAlignment="1">
      <alignment vertical="top" wrapText="1"/>
    </xf>
    <xf numFmtId="0" fontId="0" fillId="0" borderId="2" xfId="0" applyBorder="1"/>
    <xf numFmtId="1" fontId="0" fillId="0" borderId="2" xfId="0" applyNumberFormat="1" applyBorder="1"/>
    <xf numFmtId="0" fontId="7" fillId="0" borderId="1" xfId="0" applyFont="1" applyBorder="1" applyAlignment="1">
      <alignment vertical="top" wrapText="1"/>
    </xf>
    <xf numFmtId="1" fontId="7" fillId="0" borderId="1" xfId="1" applyNumberFormat="1" applyFont="1" applyBorder="1"/>
    <xf numFmtId="1" fontId="0" fillId="0" borderId="1" xfId="0" applyNumberFormat="1" applyBorder="1"/>
    <xf numFmtId="0" fontId="9" fillId="0" borderId="1" xfId="0" applyFont="1" applyBorder="1" applyAlignment="1">
      <alignment horizontal="center"/>
    </xf>
    <xf numFmtId="0" fontId="9" fillId="0" borderId="1" xfId="0" applyFont="1" applyBorder="1" applyAlignment="1">
      <alignment horizontal="right" vertical="top" wrapText="1"/>
    </xf>
    <xf numFmtId="0" fontId="6" fillId="0" borderId="1" xfId="0" applyFont="1" applyBorder="1"/>
    <xf numFmtId="1" fontId="6" fillId="0" borderId="1" xfId="0" applyNumberFormat="1" applyFont="1" applyBorder="1"/>
    <xf numFmtId="1" fontId="5" fillId="0" borderId="1" xfId="0" applyNumberFormat="1" applyFont="1" applyBorder="1"/>
    <xf numFmtId="0" fontId="7" fillId="0" borderId="1" xfId="0" applyFont="1" applyBorder="1" applyAlignment="1">
      <alignment horizontal="left" vertical="top" wrapText="1"/>
    </xf>
    <xf numFmtId="0" fontId="4" fillId="2" borderId="1" xfId="0" applyFont="1" applyFill="1" applyBorder="1" applyAlignment="1">
      <alignment wrapText="1"/>
    </xf>
    <xf numFmtId="0" fontId="4" fillId="2" borderId="1" xfId="0" applyFont="1" applyFill="1" applyBorder="1"/>
    <xf numFmtId="0" fontId="0" fillId="0" borderId="0" xfId="0" applyAlignment="1">
      <alignment vertical="center"/>
    </xf>
    <xf numFmtId="0" fontId="9" fillId="0" borderId="1" xfId="0" applyFont="1" applyBorder="1" applyAlignment="1">
      <alignment horizontal="left" vertical="top" wrapText="1"/>
    </xf>
    <xf numFmtId="0" fontId="7" fillId="0" borderId="1" xfId="0" applyFont="1" applyBorder="1" applyAlignment="1">
      <alignment horizontal="right"/>
    </xf>
    <xf numFmtId="0" fontId="7" fillId="0" borderId="1" xfId="0" applyFont="1" applyBorder="1" applyAlignment="1">
      <alignment horizontal="right" vertical="center"/>
    </xf>
    <xf numFmtId="0" fontId="9" fillId="0" borderId="1" xfId="0" applyFont="1" applyBorder="1" applyAlignment="1">
      <alignment vertical="top" wrapText="1"/>
    </xf>
    <xf numFmtId="2" fontId="5" fillId="0" borderId="1" xfId="0" applyNumberFormat="1" applyFont="1" applyBorder="1"/>
    <xf numFmtId="2" fontId="0" fillId="0" borderId="2" xfId="0" applyNumberFormat="1" applyBorder="1"/>
    <xf numFmtId="2" fontId="7" fillId="0" borderId="1" xfId="1" applyNumberFormat="1" applyFont="1" applyBorder="1"/>
    <xf numFmtId="2" fontId="6" fillId="0" borderId="1" xfId="0" applyNumberFormat="1" applyFont="1" applyBorder="1"/>
    <xf numFmtId="2" fontId="1" fillId="0" borderId="1" xfId="0" applyNumberFormat="1" applyFont="1" applyBorder="1"/>
    <xf numFmtId="2" fontId="4" fillId="2" borderId="1" xfId="0" applyNumberFormat="1" applyFont="1" applyFill="1" applyBorder="1"/>
    <xf numFmtId="166" fontId="4" fillId="2" borderId="1" xfId="0" applyNumberFormat="1" applyFont="1" applyFill="1" applyBorder="1" applyAlignment="1">
      <alignment horizontal="right"/>
    </xf>
    <xf numFmtId="166" fontId="4" fillId="2" borderId="1" xfId="0" applyNumberFormat="1" applyFont="1" applyFill="1" applyBorder="1"/>
    <xf numFmtId="0" fontId="3" fillId="3" borderId="1" xfId="0" applyFont="1" applyFill="1" applyBorder="1" applyAlignment="1">
      <alignment horizontal="center" wrapText="1"/>
    </xf>
    <xf numFmtId="2" fontId="5" fillId="0" borderId="1" xfId="0" applyNumberFormat="1" applyFont="1" applyBorder="1" applyAlignment="1">
      <alignment horizontal="center"/>
    </xf>
    <xf numFmtId="0" fontId="5" fillId="0" borderId="1" xfId="0" applyFont="1" applyBorder="1" applyAlignment="1">
      <alignment horizontal="center"/>
    </xf>
    <xf numFmtId="0" fontId="4" fillId="0" borderId="1" xfId="0" applyFont="1" applyBorder="1"/>
    <xf numFmtId="0" fontId="4" fillId="0" borderId="2" xfId="0" applyFont="1" applyBorder="1"/>
    <xf numFmtId="1" fontId="4" fillId="2" borderId="1" xfId="0" applyNumberFormat="1" applyFont="1" applyFill="1" applyBorder="1"/>
    <xf numFmtId="0" fontId="3" fillId="0" borderId="1" xfId="0" applyFont="1" applyBorder="1"/>
    <xf numFmtId="0" fontId="4" fillId="0" borderId="1" xfId="0" applyFont="1" applyBorder="1" applyAlignment="1">
      <alignment horizontal="center"/>
    </xf>
    <xf numFmtId="0" fontId="4" fillId="4" borderId="1" xfId="0" applyFont="1" applyFill="1" applyBorder="1" applyAlignment="1">
      <alignment wrapText="1"/>
    </xf>
    <xf numFmtId="0" fontId="4" fillId="4" borderId="1" xfId="0" applyFont="1" applyFill="1" applyBorder="1"/>
    <xf numFmtId="0" fontId="10" fillId="0" borderId="1" xfId="0" applyFont="1" applyBorder="1" applyAlignment="1">
      <alignment horizontal="center" vertical="top" wrapText="1"/>
    </xf>
    <xf numFmtId="0" fontId="4" fillId="0" borderId="3" xfId="0" applyFont="1" applyBorder="1"/>
    <xf numFmtId="1" fontId="4" fillId="0" borderId="0" xfId="0" applyNumberFormat="1" applyFont="1"/>
    <xf numFmtId="0" fontId="4" fillId="0" borderId="4" xfId="0" applyFont="1" applyBorder="1"/>
    <xf numFmtId="0" fontId="11" fillId="0" borderId="0" xfId="0" applyFont="1"/>
    <xf numFmtId="2" fontId="4" fillId="4" borderId="1" xfId="0" applyNumberFormat="1" applyFont="1" applyFill="1" applyBorder="1"/>
    <xf numFmtId="166" fontId="4" fillId="4" borderId="1" xfId="0" applyNumberFormat="1" applyFont="1" applyFill="1" applyBorder="1"/>
    <xf numFmtId="2" fontId="4" fillId="5" borderId="1" xfId="0" applyNumberFormat="1" applyFont="1" applyFill="1" applyBorder="1"/>
    <xf numFmtId="2" fontId="7" fillId="5" borderId="1" xfId="1" applyNumberFormat="1" applyFont="1" applyFill="1" applyBorder="1"/>
    <xf numFmtId="0" fontId="4" fillId="5" borderId="1" xfId="0" applyFont="1" applyFill="1" applyBorder="1"/>
    <xf numFmtId="2" fontId="4" fillId="0" borderId="3" xfId="0" applyNumberFormat="1" applyFont="1" applyBorder="1"/>
    <xf numFmtId="2" fontId="4" fillId="0" borderId="4" xfId="0" applyNumberFormat="1" applyFont="1" applyBorder="1"/>
    <xf numFmtId="0" fontId="4" fillId="0" borderId="5" xfId="0" applyFont="1" applyBorder="1"/>
    <xf numFmtId="0" fontId="4" fillId="0" borderId="6" xfId="0" applyFont="1" applyBorder="1"/>
    <xf numFmtId="0" fontId="4" fillId="0" borderId="7" xfId="0" applyFont="1" applyBorder="1"/>
    <xf numFmtId="2" fontId="0" fillId="0" borderId="0" xfId="0" applyNumberFormat="1"/>
    <xf numFmtId="0" fontId="12" fillId="0" borderId="1" xfId="0" applyFont="1" applyBorder="1" applyAlignment="1">
      <alignment horizontal="center"/>
    </xf>
    <xf numFmtId="0" fontId="13"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0" fontId="13" fillId="0" borderId="1" xfId="0" applyFont="1" applyBorder="1" applyAlignment="1">
      <alignment horizontal="center"/>
    </xf>
    <xf numFmtId="0" fontId="13" fillId="0" borderId="1" xfId="0" applyFont="1" applyBorder="1" applyAlignment="1">
      <alignment horizontal="right" vertical="top" wrapText="1"/>
    </xf>
    <xf numFmtId="1" fontId="1" fillId="0" borderId="1" xfId="0" applyNumberFormat="1" applyFont="1" applyBorder="1"/>
    <xf numFmtId="1" fontId="0" fillId="0" borderId="0" xfId="0" applyNumberFormat="1"/>
    <xf numFmtId="1" fontId="1" fillId="0" borderId="0" xfId="0" applyNumberFormat="1" applyFont="1"/>
    <xf numFmtId="2" fontId="1" fillId="0" borderId="0" xfId="0" applyNumberFormat="1" applyFont="1"/>
    <xf numFmtId="2" fontId="3" fillId="0" borderId="1" xfId="0" applyNumberFormat="1" applyFont="1" applyBorder="1" applyAlignment="1">
      <alignment horizontal="center"/>
    </xf>
    <xf numFmtId="1" fontId="3" fillId="0" borderId="1" xfId="0" applyNumberFormat="1" applyFont="1" applyBorder="1"/>
    <xf numFmtId="2" fontId="3" fillId="0" borderId="1" xfId="0" applyNumberFormat="1" applyFont="1" applyBorder="1"/>
    <xf numFmtId="0" fontId="0" fillId="0" borderId="0" xfId="0" applyAlignment="1">
      <alignment wrapText="1"/>
    </xf>
    <xf numFmtId="0" fontId="7" fillId="0" borderId="1" xfId="0" quotePrefix="1" applyFont="1" applyBorder="1" applyAlignment="1">
      <alignment horizontal="center"/>
    </xf>
    <xf numFmtId="0" fontId="0" fillId="0" borderId="1" xfId="0" quotePrefix="1" applyBorder="1" applyAlignment="1">
      <alignment vertical="top" wrapText="1"/>
    </xf>
    <xf numFmtId="0" fontId="3" fillId="0" borderId="0" xfId="0" applyFont="1" applyAlignment="1">
      <alignment horizontal="left"/>
    </xf>
    <xf numFmtId="0" fontId="0" fillId="0" borderId="0" xfId="0" applyAlignment="1">
      <alignment horizontal="center" wrapText="1"/>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2"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2" fontId="3"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6" fillId="0" borderId="1" xfId="0" applyFont="1" applyBorder="1" applyAlignment="1">
      <alignment horizontal="center" vertical="top" wrapText="1"/>
    </xf>
    <xf numFmtId="2" fontId="6" fillId="0" borderId="1" xfId="0" applyNumberFormat="1" applyFont="1" applyBorder="1" applyAlignment="1">
      <alignment horizontal="center"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xf>
    <xf numFmtId="2" fontId="5" fillId="0" borderId="1" xfId="0" applyNumberFormat="1" applyFont="1" applyBorder="1" applyAlignment="1">
      <alignment horizontal="center"/>
    </xf>
    <xf numFmtId="0" fontId="5" fillId="0" borderId="1" xfId="0" applyFont="1" applyBorder="1" applyAlignment="1">
      <alignment horizontal="center"/>
    </xf>
    <xf numFmtId="0" fontId="4" fillId="0" borderId="0" xfId="0" applyFont="1" applyAlignment="1">
      <alignment horizontal="left" wrapText="1"/>
    </xf>
    <xf numFmtId="2" fontId="4" fillId="0" borderId="0" xfId="0" applyNumberFormat="1" applyFont="1" applyAlignment="1">
      <alignment horizontal="left" wrapText="1"/>
    </xf>
    <xf numFmtId="0" fontId="5" fillId="0" borderId="1" xfId="0" applyFont="1" applyBorder="1" applyAlignment="1">
      <alignment horizontal="center" vertical="top" wrapText="1"/>
    </xf>
    <xf numFmtId="0" fontId="1" fillId="0" borderId="1" xfId="0" applyFont="1" applyBorder="1" applyAlignment="1">
      <alignment horizontal="center" wrapText="1"/>
    </xf>
    <xf numFmtId="0" fontId="1" fillId="0" borderId="1" xfId="0" applyFont="1" applyBorder="1" applyAlignment="1">
      <alignment horizontal="center"/>
    </xf>
    <xf numFmtId="0" fontId="3" fillId="0" borderId="0" xfId="0" applyFont="1" applyAlignment="1">
      <alignment horizontal="left" wrapText="1"/>
    </xf>
  </cellXfs>
  <cellStyles count="2">
    <cellStyle name="Normal" xfId="0" builtinId="0"/>
    <cellStyle name="Normal_Table III"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4"/>
  <sheetViews>
    <sheetView topLeftCell="A22" workbookViewId="0">
      <selection activeCell="F14" sqref="F14"/>
    </sheetView>
  </sheetViews>
  <sheetFormatPr defaultColWidth="9" defaultRowHeight="15"/>
  <cols>
    <col min="2" max="2" width="72.140625" customWidth="1"/>
    <col min="3" max="3" width="8.85546875" customWidth="1"/>
    <col min="4" max="5" width="9" hidden="1" customWidth="1"/>
  </cols>
  <sheetData>
    <row r="1" spans="1:45">
      <c r="A1" s="89" t="s">
        <v>0</v>
      </c>
      <c r="B1" s="89"/>
    </row>
    <row r="2" spans="1:45">
      <c r="A2" s="89" t="s">
        <v>1</v>
      </c>
      <c r="B2" s="89"/>
    </row>
    <row r="3" spans="1:45">
      <c r="A3" s="89" t="s">
        <v>2</v>
      </c>
      <c r="B3" s="89"/>
    </row>
    <row r="4" spans="1:45">
      <c r="A4" s="89" t="s">
        <v>3</v>
      </c>
      <c r="B4" s="89"/>
    </row>
    <row r="5" spans="1:45">
      <c r="A5" s="89" t="s">
        <v>4</v>
      </c>
      <c r="B5" s="89"/>
    </row>
    <row r="6" spans="1:45" ht="32.25" customHeight="1">
      <c r="A6" s="115" t="s">
        <v>5</v>
      </c>
      <c r="B6" s="115"/>
      <c r="C6" s="115"/>
      <c r="D6" s="115"/>
      <c r="E6" s="115"/>
    </row>
    <row r="7" spans="1:45">
      <c r="A7" s="53"/>
      <c r="B7" s="53" t="s">
        <v>6</v>
      </c>
      <c r="C7" s="53" t="s">
        <v>7</v>
      </c>
    </row>
    <row r="8" spans="1:45">
      <c r="A8" s="2">
        <v>1</v>
      </c>
      <c r="B8" s="2" t="s">
        <v>8</v>
      </c>
      <c r="C8" s="2" t="s">
        <v>9</v>
      </c>
    </row>
    <row r="9" spans="1:45">
      <c r="A9" s="2">
        <v>2</v>
      </c>
      <c r="B9" s="2" t="s">
        <v>10</v>
      </c>
      <c r="C9" s="2" t="s">
        <v>9</v>
      </c>
    </row>
    <row r="10" spans="1:45">
      <c r="A10" s="2">
        <v>3</v>
      </c>
      <c r="B10" s="2" t="s">
        <v>11</v>
      </c>
      <c r="C10" s="2" t="s">
        <v>9</v>
      </c>
    </row>
    <row r="11" spans="1:45">
      <c r="A11" s="2">
        <v>4</v>
      </c>
      <c r="B11" s="2" t="s">
        <v>12</v>
      </c>
      <c r="C11" s="2" t="s">
        <v>13</v>
      </c>
    </row>
    <row r="12" spans="1:45">
      <c r="A12" s="2">
        <v>5</v>
      </c>
      <c r="B12" s="2" t="s">
        <v>14</v>
      </c>
      <c r="C12" s="2" t="s">
        <v>9</v>
      </c>
    </row>
    <row r="14" spans="1:45" ht="102" customHeight="1">
      <c r="A14" s="90" t="s">
        <v>15</v>
      </c>
      <c r="B14" s="90"/>
      <c r="C14" s="90"/>
      <c r="D14" s="90"/>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row>
  </sheetData>
  <mergeCells count="7">
    <mergeCell ref="A6:E6"/>
    <mergeCell ref="A14:D14"/>
    <mergeCell ref="A1:B1"/>
    <mergeCell ref="A2:B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I1" workbookViewId="0"/>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0" width="9.5703125" customWidth="1"/>
    <col min="11" max="11" width="10" customWidth="1"/>
    <col min="12" max="12" width="21.140625" customWidth="1"/>
    <col min="13" max="13" width="32.28515625" customWidth="1"/>
    <col min="14" max="14" width="31.7109375" customWidth="1"/>
    <col min="15" max="15" width="9" customWidth="1"/>
    <col min="16" max="16" width="13.5703125" customWidth="1"/>
    <col min="17" max="17" width="4.140625" customWidth="1"/>
    <col min="18" max="18" width="13.5703125" customWidth="1"/>
    <col min="19" max="19" width="28.140625" customWidth="1"/>
  </cols>
  <sheetData>
    <row r="1" spans="1:19">
      <c r="A1" s="12" t="s">
        <v>16</v>
      </c>
    </row>
    <row r="2" spans="1:19" ht="75.75" customHeight="1">
      <c r="A2" s="96" t="s">
        <v>17</v>
      </c>
      <c r="B2" s="96" t="s">
        <v>18</v>
      </c>
      <c r="C2" s="96" t="s">
        <v>19</v>
      </c>
      <c r="D2" s="96" t="s">
        <v>20</v>
      </c>
      <c r="E2" s="96" t="s">
        <v>21</v>
      </c>
      <c r="F2" s="96" t="s">
        <v>22</v>
      </c>
      <c r="G2" s="96" t="s">
        <v>23</v>
      </c>
      <c r="H2" s="96" t="s">
        <v>24</v>
      </c>
      <c r="I2" s="91" t="s">
        <v>25</v>
      </c>
      <c r="J2" s="91"/>
      <c r="K2" s="91"/>
      <c r="L2" s="91"/>
      <c r="M2" s="96" t="s">
        <v>26</v>
      </c>
      <c r="N2" s="96" t="s">
        <v>27</v>
      </c>
      <c r="O2" s="92" t="s">
        <v>28</v>
      </c>
      <c r="P2" s="93"/>
      <c r="Q2" s="91" t="s">
        <v>29</v>
      </c>
      <c r="R2" s="91"/>
      <c r="S2" s="96" t="s">
        <v>30</v>
      </c>
    </row>
    <row r="3" spans="1:19">
      <c r="A3" s="97"/>
      <c r="B3" s="97"/>
      <c r="C3" s="97"/>
      <c r="D3" s="97"/>
      <c r="E3" s="97"/>
      <c r="F3" s="97"/>
      <c r="G3" s="97"/>
      <c r="H3" s="97"/>
      <c r="I3" s="91" t="s">
        <v>31</v>
      </c>
      <c r="J3" s="91"/>
      <c r="K3" s="91"/>
      <c r="L3" s="91" t="s">
        <v>32</v>
      </c>
      <c r="M3" s="97"/>
      <c r="N3" s="97"/>
      <c r="O3" s="96" t="s">
        <v>33</v>
      </c>
      <c r="P3" s="96" t="s">
        <v>34</v>
      </c>
      <c r="Q3" s="96" t="s">
        <v>33</v>
      </c>
      <c r="R3" s="96" t="s">
        <v>34</v>
      </c>
      <c r="S3" s="97"/>
    </row>
    <row r="4" spans="1:19" ht="40.5" customHeight="1">
      <c r="A4" s="98"/>
      <c r="B4" s="98"/>
      <c r="C4" s="98"/>
      <c r="D4" s="98"/>
      <c r="E4" s="98"/>
      <c r="F4" s="98"/>
      <c r="G4" s="98"/>
      <c r="H4" s="98"/>
      <c r="I4" s="10" t="s">
        <v>35</v>
      </c>
      <c r="J4" s="10" t="s">
        <v>36</v>
      </c>
      <c r="K4" s="10" t="s">
        <v>37</v>
      </c>
      <c r="L4" s="91"/>
      <c r="M4" s="98"/>
      <c r="N4" s="98"/>
      <c r="O4" s="98"/>
      <c r="P4" s="98"/>
      <c r="Q4" s="98"/>
      <c r="R4" s="98"/>
      <c r="S4" s="98"/>
    </row>
    <row r="5" spans="1:19">
      <c r="A5" s="2" t="s">
        <v>38</v>
      </c>
      <c r="B5" s="2" t="s">
        <v>39</v>
      </c>
      <c r="C5" s="25">
        <f>'Table II'!E31</f>
        <v>7</v>
      </c>
      <c r="D5" s="25">
        <f>'Table II'!F31</f>
        <v>9000000</v>
      </c>
      <c r="E5" s="25">
        <f>'Table II'!G31</f>
        <v>0</v>
      </c>
      <c r="F5" s="25">
        <f>'Table II'!H31</f>
        <v>0</v>
      </c>
      <c r="G5" s="25">
        <f>'Table II'!I31</f>
        <v>9000000</v>
      </c>
      <c r="H5" s="4">
        <f>'Table II'!J31</f>
        <v>70.093457943925202</v>
      </c>
      <c r="I5" s="25">
        <f>'Table II'!K31</f>
        <v>9000000</v>
      </c>
      <c r="J5" s="25">
        <f>'Table II'!L31</f>
        <v>0</v>
      </c>
      <c r="K5" s="25">
        <f>'Table II'!M31</f>
        <v>9000000</v>
      </c>
      <c r="L5" s="4">
        <f>'Table II'!N31</f>
        <v>70.093457943925202</v>
      </c>
      <c r="M5" s="25">
        <f>'Table II'!O31</f>
        <v>0</v>
      </c>
      <c r="N5" s="4">
        <f>'Table II'!P31</f>
        <v>70.093457943925202</v>
      </c>
      <c r="O5" s="25">
        <f>'Table II'!Q31</f>
        <v>9000000</v>
      </c>
      <c r="P5" s="4">
        <f>'Table II'!R31</f>
        <v>100</v>
      </c>
      <c r="Q5" s="25">
        <f>'Table II'!S31</f>
        <v>0</v>
      </c>
      <c r="R5" s="25">
        <f>'Table II'!T31</f>
        <v>0</v>
      </c>
      <c r="S5" s="25">
        <f>'Table II'!U31</f>
        <v>9000000</v>
      </c>
    </row>
    <row r="6" spans="1:19">
      <c r="A6" s="2" t="s">
        <v>40</v>
      </c>
      <c r="B6" s="2" t="s">
        <v>41</v>
      </c>
      <c r="C6" s="25">
        <f>'Table III'!D82</f>
        <v>1240</v>
      </c>
      <c r="D6" s="25">
        <f>'Table III'!E82</f>
        <v>3840000</v>
      </c>
      <c r="E6" s="25">
        <f>'Table III'!F82</f>
        <v>0</v>
      </c>
      <c r="F6" s="25">
        <f>'Table III'!G82</f>
        <v>0</v>
      </c>
      <c r="G6" s="25">
        <f>'Table III'!H82</f>
        <v>3840000</v>
      </c>
      <c r="H6" s="4">
        <f>'Table III'!I82</f>
        <v>29.91</v>
      </c>
      <c r="I6" s="25">
        <f>'Table III'!J82</f>
        <v>3840000</v>
      </c>
      <c r="J6" s="25">
        <f>'Table III'!K82</f>
        <v>0</v>
      </c>
      <c r="K6" s="25">
        <f>'Table III'!L82</f>
        <v>3840000</v>
      </c>
      <c r="L6" s="4">
        <f>'Table III'!M82</f>
        <v>29.91</v>
      </c>
      <c r="M6" s="25">
        <f>'Table III'!N82</f>
        <v>0</v>
      </c>
      <c r="N6" s="4">
        <f>'Table III'!O82</f>
        <v>29.91</v>
      </c>
      <c r="O6" s="25">
        <f>'Table III'!P82</f>
        <v>0</v>
      </c>
      <c r="P6" s="4">
        <f>'Table III'!Q82</f>
        <v>0</v>
      </c>
      <c r="Q6" s="94" t="s">
        <v>42</v>
      </c>
      <c r="R6" s="95"/>
      <c r="S6" s="25">
        <f>'Table III'!T82</f>
        <v>3840000</v>
      </c>
    </row>
    <row r="7" spans="1:19">
      <c r="A7" s="2" t="s">
        <v>43</v>
      </c>
      <c r="B7" s="2" t="s">
        <v>44</v>
      </c>
      <c r="C7" s="2">
        <f>'Table IV'!D10</f>
        <v>0</v>
      </c>
      <c r="D7" s="2">
        <f>'Table IV'!E10</f>
        <v>0</v>
      </c>
      <c r="E7" s="2">
        <f>'Table IV'!F10</f>
        <v>0</v>
      </c>
      <c r="F7" s="2">
        <f>'Table IV'!G10</f>
        <v>0</v>
      </c>
      <c r="G7" s="2">
        <f>'Table IV'!H10</f>
        <v>0</v>
      </c>
      <c r="H7" s="4">
        <f>'Table IV'!I10</f>
        <v>0</v>
      </c>
      <c r="I7" s="2">
        <f>'Table IV'!J10</f>
        <v>0</v>
      </c>
      <c r="J7" s="2">
        <f>'Table IV'!K10</f>
        <v>0</v>
      </c>
      <c r="K7" s="2">
        <f>'Table IV'!L10</f>
        <v>0</v>
      </c>
      <c r="L7" s="4">
        <f>'Table IV'!M10</f>
        <v>0</v>
      </c>
      <c r="M7" s="2">
        <f>'Table IV'!N10</f>
        <v>0</v>
      </c>
      <c r="N7" s="4">
        <f>'Table IV'!O10</f>
        <v>0</v>
      </c>
      <c r="O7" s="2">
        <f>'Table IV'!P10</f>
        <v>0</v>
      </c>
      <c r="P7" s="4">
        <f>'Table IV'!Q10</f>
        <v>0</v>
      </c>
      <c r="Q7" s="94" t="s">
        <v>42</v>
      </c>
      <c r="R7" s="95"/>
      <c r="S7" s="2">
        <f>'Table IV'!T10</f>
        <v>0</v>
      </c>
    </row>
    <row r="8" spans="1:19">
      <c r="A8" s="2" t="s">
        <v>45</v>
      </c>
      <c r="B8" s="2" t="s">
        <v>46</v>
      </c>
      <c r="C8" s="2">
        <f>'Table IV'!D5</f>
        <v>0</v>
      </c>
      <c r="D8" s="2">
        <f>'Table IV'!E5</f>
        <v>0</v>
      </c>
      <c r="E8" s="2">
        <f>'Table IV'!F5</f>
        <v>0</v>
      </c>
      <c r="F8" s="2">
        <f>'Table IV'!G5</f>
        <v>0</v>
      </c>
      <c r="G8" s="2">
        <f>'Table IV'!H5</f>
        <v>0</v>
      </c>
      <c r="H8" s="83" t="s">
        <v>42</v>
      </c>
      <c r="I8" s="2">
        <f>'Table IV'!J5</f>
        <v>0</v>
      </c>
      <c r="J8" s="2">
        <f>'Table IV'!K5</f>
        <v>0</v>
      </c>
      <c r="K8" s="2">
        <f>'Table IV'!L5</f>
        <v>0</v>
      </c>
      <c r="L8" s="4">
        <f>'Table IV'!M5</f>
        <v>0</v>
      </c>
      <c r="M8" s="2">
        <f>'Table IV'!N5</f>
        <v>0</v>
      </c>
      <c r="N8" s="4">
        <f>'Table IV'!O5</f>
        <v>0</v>
      </c>
      <c r="O8" s="2">
        <f>'Table IV'!P5</f>
        <v>0</v>
      </c>
      <c r="P8" s="4">
        <f>'Table IV'!Q5</f>
        <v>0</v>
      </c>
      <c r="Q8" s="94" t="s">
        <v>42</v>
      </c>
      <c r="R8" s="95"/>
      <c r="S8" s="2">
        <f>'Table IV'!T5</f>
        <v>0</v>
      </c>
    </row>
    <row r="9" spans="1:19">
      <c r="A9" s="2" t="s">
        <v>47</v>
      </c>
      <c r="B9" s="2" t="s">
        <v>48</v>
      </c>
      <c r="C9" s="2">
        <f>'Table IV'!D8</f>
        <v>0</v>
      </c>
      <c r="D9" s="2">
        <f>'Table IV'!E8</f>
        <v>0</v>
      </c>
      <c r="E9" s="2">
        <f>'Table IV'!F8</f>
        <v>0</v>
      </c>
      <c r="F9" s="2">
        <f>'Table IV'!G8</f>
        <v>0</v>
      </c>
      <c r="G9" s="2">
        <f>'Table IV'!H8</f>
        <v>0</v>
      </c>
      <c r="H9" s="4">
        <f>'Table IV'!I8</f>
        <v>0</v>
      </c>
      <c r="I9" s="2">
        <f>'Table IV'!J8</f>
        <v>0</v>
      </c>
      <c r="J9" s="2">
        <f>'Table IV'!K8</f>
        <v>0</v>
      </c>
      <c r="K9" s="2">
        <f>'Table IV'!L8</f>
        <v>0</v>
      </c>
      <c r="L9" s="4">
        <f>'Table IV'!M8</f>
        <v>0</v>
      </c>
      <c r="M9" s="2">
        <f>'Table IV'!N8</f>
        <v>0</v>
      </c>
      <c r="N9" s="4">
        <f>'Table IV'!O8</f>
        <v>0</v>
      </c>
      <c r="O9" s="2">
        <f>'Table IV'!P8</f>
        <v>0</v>
      </c>
      <c r="P9" s="4">
        <f>'Table IV'!Q8</f>
        <v>0</v>
      </c>
      <c r="Q9" s="94" t="s">
        <v>42</v>
      </c>
      <c r="R9" s="95"/>
      <c r="S9" s="2">
        <f>'Table IV'!T8</f>
        <v>0</v>
      </c>
    </row>
    <row r="10" spans="1:19">
      <c r="A10" s="53"/>
      <c r="B10" s="53" t="s">
        <v>37</v>
      </c>
      <c r="C10" s="84">
        <f>SUM(C5:C7)</f>
        <v>1247</v>
      </c>
      <c r="D10" s="84">
        <f t="shared" ref="D10:S10" si="0">SUM(D5:D7)</f>
        <v>12840000</v>
      </c>
      <c r="E10" s="84">
        <f t="shared" si="0"/>
        <v>0</v>
      </c>
      <c r="F10" s="84">
        <f t="shared" si="0"/>
        <v>0</v>
      </c>
      <c r="G10" s="84">
        <f t="shared" si="0"/>
        <v>12840000</v>
      </c>
      <c r="H10" s="85">
        <f t="shared" si="0"/>
        <v>100.003457943925</v>
      </c>
      <c r="I10" s="84">
        <f t="shared" si="0"/>
        <v>12840000</v>
      </c>
      <c r="J10" s="84">
        <f t="shared" si="0"/>
        <v>0</v>
      </c>
      <c r="K10" s="84">
        <f t="shared" si="0"/>
        <v>12840000</v>
      </c>
      <c r="L10" s="85">
        <f t="shared" si="0"/>
        <v>100.003457943925</v>
      </c>
      <c r="M10" s="84">
        <f t="shared" si="0"/>
        <v>0</v>
      </c>
      <c r="N10" s="85">
        <f t="shared" si="0"/>
        <v>100.003457943925</v>
      </c>
      <c r="O10" s="84">
        <f t="shared" si="0"/>
        <v>9000000</v>
      </c>
      <c r="P10" s="85">
        <f>O10/G10*100</f>
        <v>70.093457943925202</v>
      </c>
      <c r="Q10" s="84">
        <f t="shared" si="0"/>
        <v>0</v>
      </c>
      <c r="R10" s="84">
        <f t="shared" si="0"/>
        <v>0</v>
      </c>
      <c r="S10" s="84">
        <f t="shared" si="0"/>
        <v>12840000</v>
      </c>
    </row>
    <row r="12" spans="1:19">
      <c r="S12" s="80"/>
    </row>
    <row r="13" spans="1:19">
      <c r="D13" s="80"/>
    </row>
  </sheetData>
  <mergeCells count="24">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 ref="P3:P4"/>
    <mergeCell ref="I2:L2"/>
    <mergeCell ref="O2:P2"/>
    <mergeCell ref="Q2:R2"/>
    <mergeCell ref="I3:K3"/>
    <mergeCell ref="Q6:R6"/>
    <mergeCell ref="Q3:Q4"/>
    <mergeCell ref="R3:R4"/>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3"/>
  <sheetViews>
    <sheetView topLeftCell="A7" workbookViewId="0">
      <selection activeCell="F44" sqref="F44"/>
    </sheetView>
  </sheetViews>
  <sheetFormatPr defaultColWidth="9.140625" defaultRowHeight="15"/>
  <cols>
    <col min="1" max="1" width="5.42578125" customWidth="1"/>
    <col min="2" max="2" width="36" customWidth="1"/>
    <col min="3" max="3" width="24.42578125" customWidth="1"/>
    <col min="4" max="5" width="13.140625" customWidth="1"/>
    <col min="6" max="6" width="16.42578125" customWidth="1"/>
    <col min="7" max="7" width="12.5703125" customWidth="1"/>
    <col min="8" max="8" width="14.140625" customWidth="1"/>
    <col min="9" max="9" width="11.42578125" customWidth="1"/>
    <col min="10" max="10" width="14.42578125" style="72" customWidth="1"/>
    <col min="11" max="11" width="10.5703125" customWidth="1"/>
    <col min="13" max="13" width="10.5703125" customWidth="1"/>
    <col min="14" max="14" width="12" style="72" customWidth="1"/>
    <col min="15" max="15" width="15.28515625" customWidth="1"/>
    <col min="16" max="16" width="22.7109375" style="72" customWidth="1"/>
    <col min="18" max="18" width="9.140625" style="72"/>
    <col min="20" max="20" width="9.140625" style="72"/>
    <col min="21" max="21" width="29.7109375" customWidth="1"/>
  </cols>
  <sheetData>
    <row r="1" spans="1:21">
      <c r="A1" s="12" t="s">
        <v>49</v>
      </c>
    </row>
    <row r="2" spans="1:21" ht="29.25" customHeight="1">
      <c r="A2" s="100"/>
      <c r="B2" s="91" t="s">
        <v>50</v>
      </c>
      <c r="C2" s="101" t="s">
        <v>51</v>
      </c>
      <c r="D2" s="91" t="s">
        <v>52</v>
      </c>
      <c r="E2" s="91" t="s">
        <v>19</v>
      </c>
      <c r="F2" s="91" t="s">
        <v>20</v>
      </c>
      <c r="G2" s="91" t="s">
        <v>21</v>
      </c>
      <c r="H2" s="91" t="s">
        <v>22</v>
      </c>
      <c r="I2" s="91" t="s">
        <v>23</v>
      </c>
      <c r="J2" s="99" t="s">
        <v>53</v>
      </c>
      <c r="K2" s="91" t="s">
        <v>25</v>
      </c>
      <c r="L2" s="91"/>
      <c r="M2" s="91"/>
      <c r="N2" s="99"/>
      <c r="O2" s="91" t="s">
        <v>26</v>
      </c>
      <c r="P2" s="99" t="s">
        <v>27</v>
      </c>
      <c r="Q2" s="91" t="s">
        <v>28</v>
      </c>
      <c r="R2" s="99"/>
      <c r="S2" s="91" t="s">
        <v>29</v>
      </c>
      <c r="T2" s="99"/>
      <c r="U2" s="91" t="s">
        <v>30</v>
      </c>
    </row>
    <row r="3" spans="1:21" ht="28.5" customHeight="1">
      <c r="A3" s="100"/>
      <c r="B3" s="91"/>
      <c r="C3" s="102"/>
      <c r="D3" s="91"/>
      <c r="E3" s="91"/>
      <c r="F3" s="91"/>
      <c r="G3" s="91"/>
      <c r="H3" s="91"/>
      <c r="I3" s="91"/>
      <c r="J3" s="99"/>
      <c r="K3" s="91" t="s">
        <v>31</v>
      </c>
      <c r="L3" s="91"/>
      <c r="M3" s="91"/>
      <c r="N3" s="99" t="s">
        <v>54</v>
      </c>
      <c r="O3" s="91"/>
      <c r="P3" s="99"/>
      <c r="Q3" s="91" t="s">
        <v>33</v>
      </c>
      <c r="R3" s="99" t="s">
        <v>34</v>
      </c>
      <c r="S3" s="91" t="s">
        <v>33</v>
      </c>
      <c r="T3" s="99" t="s">
        <v>34</v>
      </c>
      <c r="U3" s="91"/>
    </row>
    <row r="4" spans="1:21" ht="62.25" customHeight="1">
      <c r="A4" s="100"/>
      <c r="B4" s="91"/>
      <c r="C4" s="103"/>
      <c r="D4" s="91"/>
      <c r="E4" s="91"/>
      <c r="F4" s="91"/>
      <c r="G4" s="91"/>
      <c r="H4" s="91"/>
      <c r="I4" s="91"/>
      <c r="J4" s="99"/>
      <c r="K4" s="10" t="s">
        <v>55</v>
      </c>
      <c r="L4" s="10" t="s">
        <v>56</v>
      </c>
      <c r="M4" s="10" t="s">
        <v>37</v>
      </c>
      <c r="N4" s="99"/>
      <c r="O4" s="91"/>
      <c r="P4" s="99"/>
      <c r="Q4" s="91"/>
      <c r="R4" s="99"/>
      <c r="S4" s="91"/>
      <c r="T4" s="99"/>
      <c r="U4" s="91"/>
    </row>
    <row r="5" spans="1:21">
      <c r="A5" s="73" t="s">
        <v>57</v>
      </c>
      <c r="B5" s="74" t="s">
        <v>58</v>
      </c>
      <c r="C5" s="74"/>
      <c r="D5" s="2"/>
      <c r="E5" s="2"/>
      <c r="F5" s="2"/>
      <c r="G5" s="2"/>
      <c r="H5" s="2"/>
      <c r="I5" s="2"/>
      <c r="J5" s="4"/>
      <c r="K5" s="2"/>
      <c r="L5" s="2"/>
      <c r="M5" s="2"/>
      <c r="N5" s="4"/>
      <c r="O5" s="2"/>
      <c r="P5" s="4"/>
      <c r="Q5" s="2"/>
      <c r="R5" s="4"/>
      <c r="S5" s="2"/>
      <c r="T5" s="4"/>
      <c r="U5" s="2"/>
    </row>
    <row r="6" spans="1:21">
      <c r="A6" s="73" t="s">
        <v>59</v>
      </c>
      <c r="B6" s="75" t="s">
        <v>60</v>
      </c>
      <c r="C6" s="75"/>
      <c r="D6" s="2"/>
      <c r="E6" s="2">
        <f>E7+E8+E9+E10+E11+E12+E13</f>
        <v>7</v>
      </c>
      <c r="F6" s="2">
        <f>F7+F8+F9+F10+F11+F12+F13</f>
        <v>9000000</v>
      </c>
      <c r="G6" s="2">
        <v>0</v>
      </c>
      <c r="H6" s="2">
        <v>0</v>
      </c>
      <c r="I6" s="2">
        <f>H6+G6+F6</f>
        <v>9000000</v>
      </c>
      <c r="J6" s="4">
        <f>J7+J8+J9+J10+J11+J12+J13</f>
        <v>70.093457943925202</v>
      </c>
      <c r="K6" s="2">
        <f>K7+K8+K9+K10+K11+K12+K13</f>
        <v>9000000</v>
      </c>
      <c r="L6" s="2">
        <v>0</v>
      </c>
      <c r="M6" s="2">
        <f t="shared" ref="M6:M14" si="0">K6+L6</f>
        <v>9000000</v>
      </c>
      <c r="N6" s="4">
        <f>N7+N8+N9+N10+N11+N12+N13</f>
        <v>70.093457943925202</v>
      </c>
      <c r="O6" s="2">
        <v>0</v>
      </c>
      <c r="P6" s="4">
        <f t="shared" ref="P6:P13" si="1">J6</f>
        <v>70.093457943925202</v>
      </c>
      <c r="Q6" s="2">
        <f>Q7+Q8+Q9+Q10+Q11+Q12+Q13</f>
        <v>9000000</v>
      </c>
      <c r="R6" s="4">
        <f>Q6/F6*100</f>
        <v>100</v>
      </c>
      <c r="S6" s="2">
        <v>0</v>
      </c>
      <c r="T6" s="4">
        <v>0</v>
      </c>
      <c r="U6" s="2">
        <f>U7+U8+U9+U10+U11+U12+U13</f>
        <v>9000000</v>
      </c>
    </row>
    <row r="7" spans="1:21" ht="30">
      <c r="A7" s="73"/>
      <c r="B7" s="32" t="s">
        <v>61</v>
      </c>
      <c r="C7" s="32" t="s">
        <v>62</v>
      </c>
      <c r="D7" s="32" t="s">
        <v>63</v>
      </c>
      <c r="E7" s="33">
        <v>1</v>
      </c>
      <c r="F7" s="33">
        <v>1350000</v>
      </c>
      <c r="G7" s="33">
        <v>0</v>
      </c>
      <c r="H7" s="33">
        <v>0</v>
      </c>
      <c r="I7" s="33">
        <f t="shared" ref="I7:I14" si="2">F7+G7+H7</f>
        <v>1350000</v>
      </c>
      <c r="J7" s="44">
        <f>I7/'Table I'!D10*100</f>
        <v>10.514018691588801</v>
      </c>
      <c r="K7" s="33">
        <f t="shared" ref="K7:K13" si="3">F7</f>
        <v>1350000</v>
      </c>
      <c r="L7" s="33">
        <v>0</v>
      </c>
      <c r="M7" s="33">
        <f t="shared" si="0"/>
        <v>1350000</v>
      </c>
      <c r="N7" s="44">
        <f>M7/'Table I'!D$10*100</f>
        <v>10.514018691588801</v>
      </c>
      <c r="O7" s="33">
        <v>0</v>
      </c>
      <c r="P7" s="44">
        <f t="shared" si="1"/>
        <v>10.514018691588801</v>
      </c>
      <c r="Q7" s="33">
        <v>1350000</v>
      </c>
      <c r="R7" s="44">
        <f>Q7/F7*100</f>
        <v>100</v>
      </c>
      <c r="S7" s="33">
        <v>0</v>
      </c>
      <c r="T7" s="44">
        <v>0</v>
      </c>
      <c r="U7" s="33">
        <f t="shared" ref="U7:U13" si="4">I7</f>
        <v>1350000</v>
      </c>
    </row>
    <row r="8" spans="1:21">
      <c r="A8" s="73"/>
      <c r="B8" s="32" t="s">
        <v>64</v>
      </c>
      <c r="C8" s="32" t="s">
        <v>62</v>
      </c>
      <c r="D8" s="32" t="s">
        <v>65</v>
      </c>
      <c r="E8" s="33">
        <v>1</v>
      </c>
      <c r="F8" s="33">
        <v>900000</v>
      </c>
      <c r="G8" s="33">
        <v>0</v>
      </c>
      <c r="H8" s="33">
        <v>0</v>
      </c>
      <c r="I8" s="33">
        <f t="shared" si="2"/>
        <v>900000</v>
      </c>
      <c r="J8" s="44">
        <f>I8/'Table I'!D$10*100</f>
        <v>7.0093457943925204</v>
      </c>
      <c r="K8" s="33">
        <f t="shared" si="3"/>
        <v>900000</v>
      </c>
      <c r="L8" s="33">
        <v>0</v>
      </c>
      <c r="M8" s="33">
        <f t="shared" si="0"/>
        <v>900000</v>
      </c>
      <c r="N8" s="44">
        <f>M8/'Table I'!D$10*100</f>
        <v>7.0093457943925204</v>
      </c>
      <c r="O8" s="33">
        <v>0</v>
      </c>
      <c r="P8" s="44">
        <f t="shared" si="1"/>
        <v>7.0093457943925204</v>
      </c>
      <c r="Q8" s="33">
        <v>900000</v>
      </c>
      <c r="R8" s="44">
        <f t="shared" ref="R8:R13" si="5">Q8/F8*100</f>
        <v>100</v>
      </c>
      <c r="S8" s="33">
        <v>0</v>
      </c>
      <c r="T8" s="44">
        <v>0</v>
      </c>
      <c r="U8" s="33">
        <f t="shared" si="4"/>
        <v>900000</v>
      </c>
    </row>
    <row r="9" spans="1:21" ht="30">
      <c r="A9" s="73"/>
      <c r="B9" s="32" t="s">
        <v>66</v>
      </c>
      <c r="C9" s="32" t="s">
        <v>62</v>
      </c>
      <c r="D9" s="32" t="s">
        <v>67</v>
      </c>
      <c r="E9" s="33">
        <v>1</v>
      </c>
      <c r="F9" s="33">
        <v>4680000</v>
      </c>
      <c r="G9" s="33">
        <v>0</v>
      </c>
      <c r="H9" s="33">
        <v>0</v>
      </c>
      <c r="I9" s="33">
        <f t="shared" si="2"/>
        <v>4680000</v>
      </c>
      <c r="J9" s="44">
        <f>I9/'Table I'!D$10*100</f>
        <v>36.448598130841098</v>
      </c>
      <c r="K9" s="33">
        <f t="shared" si="3"/>
        <v>4680000</v>
      </c>
      <c r="L9" s="33">
        <v>0</v>
      </c>
      <c r="M9" s="33">
        <f t="shared" si="0"/>
        <v>4680000</v>
      </c>
      <c r="N9" s="44">
        <f>M9/'Table I'!D$10*100</f>
        <v>36.448598130841098</v>
      </c>
      <c r="O9" s="33">
        <v>0</v>
      </c>
      <c r="P9" s="44">
        <f t="shared" si="1"/>
        <v>36.448598130841098</v>
      </c>
      <c r="Q9" s="33">
        <v>4680000</v>
      </c>
      <c r="R9" s="44">
        <f t="shared" si="5"/>
        <v>100</v>
      </c>
      <c r="S9" s="33">
        <v>0</v>
      </c>
      <c r="T9" s="44">
        <v>0</v>
      </c>
      <c r="U9" s="33">
        <f t="shared" si="4"/>
        <v>4680000</v>
      </c>
    </row>
    <row r="10" spans="1:21" ht="30">
      <c r="A10" s="73"/>
      <c r="B10" s="32" t="s">
        <v>68</v>
      </c>
      <c r="C10" s="32" t="s">
        <v>62</v>
      </c>
      <c r="D10" s="32" t="s">
        <v>69</v>
      </c>
      <c r="E10" s="33">
        <v>1</v>
      </c>
      <c r="F10" s="33">
        <v>540000</v>
      </c>
      <c r="G10" s="33">
        <v>0</v>
      </c>
      <c r="H10" s="33">
        <v>0</v>
      </c>
      <c r="I10" s="33">
        <f t="shared" si="2"/>
        <v>540000</v>
      </c>
      <c r="J10" s="44">
        <f>I10/'Table I'!D$10*100</f>
        <v>4.2056074766355103</v>
      </c>
      <c r="K10" s="33">
        <f t="shared" si="3"/>
        <v>540000</v>
      </c>
      <c r="L10" s="33">
        <v>0</v>
      </c>
      <c r="M10" s="33">
        <f t="shared" si="0"/>
        <v>540000</v>
      </c>
      <c r="N10" s="44">
        <f>M10/'Table I'!D$10*100</f>
        <v>4.2056074766355103</v>
      </c>
      <c r="O10" s="33">
        <v>0</v>
      </c>
      <c r="P10" s="44">
        <f t="shared" si="1"/>
        <v>4.2056074766355103</v>
      </c>
      <c r="Q10" s="33">
        <v>540000</v>
      </c>
      <c r="R10" s="44">
        <f t="shared" si="5"/>
        <v>100</v>
      </c>
      <c r="S10" s="33">
        <v>0</v>
      </c>
      <c r="T10" s="44">
        <v>0</v>
      </c>
      <c r="U10" s="33">
        <f t="shared" si="4"/>
        <v>540000</v>
      </c>
    </row>
    <row r="11" spans="1:21">
      <c r="A11" s="73"/>
      <c r="B11" s="32" t="s">
        <v>70</v>
      </c>
      <c r="C11" s="32" t="s">
        <v>62</v>
      </c>
      <c r="D11" s="32" t="s">
        <v>71</v>
      </c>
      <c r="E11" s="33">
        <v>1</v>
      </c>
      <c r="F11" s="33">
        <v>720000</v>
      </c>
      <c r="G11" s="33">
        <v>0</v>
      </c>
      <c r="H11" s="33">
        <v>0</v>
      </c>
      <c r="I11" s="33">
        <f t="shared" si="2"/>
        <v>720000</v>
      </c>
      <c r="J11" s="44">
        <f>I11/'Table I'!D$10*100</f>
        <v>5.6074766355140202</v>
      </c>
      <c r="K11" s="33">
        <f t="shared" si="3"/>
        <v>720000</v>
      </c>
      <c r="L11" s="33">
        <v>0</v>
      </c>
      <c r="M11" s="33">
        <f t="shared" si="0"/>
        <v>720000</v>
      </c>
      <c r="N11" s="44">
        <f>M11/'Table I'!D$10*100</f>
        <v>5.6074766355140202</v>
      </c>
      <c r="O11" s="33">
        <v>0</v>
      </c>
      <c r="P11" s="44">
        <f t="shared" si="1"/>
        <v>5.6074766355140202</v>
      </c>
      <c r="Q11" s="33">
        <v>720000</v>
      </c>
      <c r="R11" s="44">
        <f t="shared" si="5"/>
        <v>100</v>
      </c>
      <c r="S11" s="33">
        <v>0</v>
      </c>
      <c r="T11" s="44">
        <v>0</v>
      </c>
      <c r="U11" s="33">
        <f t="shared" si="4"/>
        <v>720000</v>
      </c>
    </row>
    <row r="12" spans="1:21">
      <c r="A12" s="73"/>
      <c r="B12" s="32" t="s">
        <v>72</v>
      </c>
      <c r="C12" s="32" t="s">
        <v>62</v>
      </c>
      <c r="D12" s="32" t="s">
        <v>73</v>
      </c>
      <c r="E12" s="33">
        <v>1</v>
      </c>
      <c r="F12" s="33">
        <v>720000</v>
      </c>
      <c r="G12" s="33">
        <v>0</v>
      </c>
      <c r="H12" s="33">
        <v>0</v>
      </c>
      <c r="I12" s="33">
        <f t="shared" si="2"/>
        <v>720000</v>
      </c>
      <c r="J12" s="44">
        <f>I12/'Table I'!D$10*100</f>
        <v>5.6074766355140202</v>
      </c>
      <c r="K12" s="33">
        <f t="shared" si="3"/>
        <v>720000</v>
      </c>
      <c r="L12" s="33">
        <v>0</v>
      </c>
      <c r="M12" s="33">
        <f t="shared" si="0"/>
        <v>720000</v>
      </c>
      <c r="N12" s="44">
        <f>M12/'Table I'!D$10*100</f>
        <v>5.6074766355140202</v>
      </c>
      <c r="O12" s="33">
        <v>0</v>
      </c>
      <c r="P12" s="44">
        <f t="shared" si="1"/>
        <v>5.6074766355140202</v>
      </c>
      <c r="Q12" s="33">
        <v>720000</v>
      </c>
      <c r="R12" s="44">
        <f t="shared" si="5"/>
        <v>100</v>
      </c>
      <c r="S12" s="33">
        <v>0</v>
      </c>
      <c r="T12" s="44">
        <v>0</v>
      </c>
      <c r="U12" s="33">
        <f t="shared" si="4"/>
        <v>720000</v>
      </c>
    </row>
    <row r="13" spans="1:21">
      <c r="A13" s="73"/>
      <c r="B13" s="32" t="s">
        <v>74</v>
      </c>
      <c r="C13" s="32" t="s">
        <v>75</v>
      </c>
      <c r="D13" s="32" t="s">
        <v>76</v>
      </c>
      <c r="E13" s="33">
        <v>1</v>
      </c>
      <c r="F13" s="33">
        <v>90000</v>
      </c>
      <c r="G13" s="33">
        <v>0</v>
      </c>
      <c r="H13" s="33">
        <v>0</v>
      </c>
      <c r="I13" s="33">
        <f t="shared" si="2"/>
        <v>90000</v>
      </c>
      <c r="J13" s="44">
        <f>I13/'Table I'!D$10*100</f>
        <v>0.70093457943925197</v>
      </c>
      <c r="K13" s="33">
        <f t="shared" si="3"/>
        <v>90000</v>
      </c>
      <c r="L13" s="33">
        <v>0</v>
      </c>
      <c r="M13" s="33">
        <f t="shared" si="0"/>
        <v>90000</v>
      </c>
      <c r="N13" s="44">
        <f>M13/'Table I'!D$10*100</f>
        <v>0.70093457943925197</v>
      </c>
      <c r="O13" s="33">
        <v>0</v>
      </c>
      <c r="P13" s="44">
        <f t="shared" si="1"/>
        <v>0.70093457943925197</v>
      </c>
      <c r="Q13" s="33">
        <v>90000</v>
      </c>
      <c r="R13" s="44">
        <f t="shared" si="5"/>
        <v>100</v>
      </c>
      <c r="S13" s="33">
        <v>0</v>
      </c>
      <c r="T13" s="44">
        <v>0</v>
      </c>
      <c r="U13" s="33">
        <f t="shared" si="4"/>
        <v>90000</v>
      </c>
    </row>
    <row r="14" spans="1:21" ht="30">
      <c r="A14" s="73" t="s">
        <v>77</v>
      </c>
      <c r="B14" s="75" t="s">
        <v>78</v>
      </c>
      <c r="C14" s="75"/>
      <c r="D14" s="2"/>
      <c r="E14" s="2">
        <v>0</v>
      </c>
      <c r="F14" s="2">
        <v>0</v>
      </c>
      <c r="G14" s="2">
        <v>0</v>
      </c>
      <c r="H14" s="2">
        <v>0</v>
      </c>
      <c r="I14" s="25">
        <f t="shared" si="2"/>
        <v>0</v>
      </c>
      <c r="J14" s="4">
        <f>ROUND(I14/'Table I'!D10*100,2)</f>
        <v>0</v>
      </c>
      <c r="K14" s="2">
        <f>F14*1</f>
        <v>0</v>
      </c>
      <c r="L14" s="2">
        <v>0</v>
      </c>
      <c r="M14" s="2">
        <f t="shared" si="0"/>
        <v>0</v>
      </c>
      <c r="N14" s="4">
        <f>ROUND(M14/'Table I'!D10*100,2)</f>
        <v>0</v>
      </c>
      <c r="O14" s="2">
        <v>0</v>
      </c>
      <c r="P14" s="4">
        <v>0</v>
      </c>
      <c r="Q14" s="2">
        <v>0</v>
      </c>
      <c r="R14" s="4">
        <v>0</v>
      </c>
      <c r="S14" s="2">
        <v>0</v>
      </c>
      <c r="T14" s="4">
        <v>0</v>
      </c>
      <c r="U14" s="25">
        <v>0</v>
      </c>
    </row>
    <row r="15" spans="1:21">
      <c r="A15" s="73"/>
      <c r="B15" s="75" t="s">
        <v>79</v>
      </c>
      <c r="C15" s="75"/>
      <c r="D15" s="2"/>
      <c r="E15" s="2"/>
      <c r="F15" s="2"/>
      <c r="G15" s="2"/>
      <c r="H15" s="2"/>
      <c r="I15" s="2"/>
      <c r="J15" s="4"/>
      <c r="K15" s="2"/>
      <c r="L15" s="2"/>
      <c r="M15" s="2"/>
      <c r="N15" s="4"/>
      <c r="O15" s="2"/>
      <c r="P15" s="4"/>
      <c r="Q15" s="2"/>
      <c r="R15" s="4"/>
      <c r="S15" s="2"/>
      <c r="T15" s="4"/>
      <c r="U15" s="2"/>
    </row>
    <row r="16" spans="1:21">
      <c r="A16" s="73" t="s">
        <v>80</v>
      </c>
      <c r="B16" s="75" t="s">
        <v>81</v>
      </c>
      <c r="C16" s="75"/>
      <c r="D16" s="2"/>
      <c r="E16" s="2">
        <v>0</v>
      </c>
      <c r="F16" s="2">
        <v>0</v>
      </c>
      <c r="G16" s="2">
        <v>0</v>
      </c>
      <c r="H16" s="2">
        <v>0</v>
      </c>
      <c r="I16" s="25">
        <f>F16+G16+H16</f>
        <v>0</v>
      </c>
      <c r="J16" s="4">
        <f>ROUND(I16/'Table I'!D10*100,2)</f>
        <v>0</v>
      </c>
      <c r="K16" s="2">
        <f>F16*1</f>
        <v>0</v>
      </c>
      <c r="L16" s="2">
        <v>0</v>
      </c>
      <c r="M16" s="2">
        <f>K16+L16</f>
        <v>0</v>
      </c>
      <c r="N16" s="4">
        <f>ROUND(M16/'Table I'!D10*100,2)</f>
        <v>0</v>
      </c>
      <c r="O16" s="2">
        <v>0</v>
      </c>
      <c r="P16" s="4">
        <v>0</v>
      </c>
      <c r="Q16" s="2">
        <v>0</v>
      </c>
      <c r="R16" s="4">
        <v>0</v>
      </c>
      <c r="S16" s="2">
        <v>0</v>
      </c>
      <c r="T16" s="4">
        <v>0</v>
      </c>
      <c r="U16" s="25">
        <v>0</v>
      </c>
    </row>
    <row r="17" spans="1:24">
      <c r="A17" s="73"/>
      <c r="B17" s="75" t="s">
        <v>79</v>
      </c>
      <c r="C17" s="75"/>
      <c r="D17" s="2"/>
      <c r="E17" s="2"/>
      <c r="F17" s="2"/>
      <c r="G17" s="2"/>
      <c r="H17" s="2"/>
      <c r="I17" s="2"/>
      <c r="J17" s="4"/>
      <c r="K17" s="2"/>
      <c r="L17" s="2"/>
      <c r="M17" s="2"/>
      <c r="N17" s="4"/>
      <c r="O17" s="2"/>
      <c r="P17" s="4"/>
      <c r="Q17" s="2"/>
      <c r="R17" s="4"/>
      <c r="S17" s="2"/>
      <c r="T17" s="4"/>
      <c r="U17" s="2"/>
    </row>
    <row r="18" spans="1:24">
      <c r="A18" s="76" t="s">
        <v>82</v>
      </c>
      <c r="B18" s="75" t="s">
        <v>83</v>
      </c>
      <c r="C18" s="75"/>
      <c r="D18" s="2"/>
      <c r="E18" s="2">
        <v>0</v>
      </c>
      <c r="F18" s="2">
        <v>0</v>
      </c>
      <c r="G18" s="2">
        <v>0</v>
      </c>
      <c r="H18" s="2">
        <v>0</v>
      </c>
      <c r="I18" s="25">
        <f>F18+G18+H18</f>
        <v>0</v>
      </c>
      <c r="J18" s="4">
        <f>ROUND(I18/'Table I'!D10*100,2)</f>
        <v>0</v>
      </c>
      <c r="K18" s="2">
        <f>F18*1</f>
        <v>0</v>
      </c>
      <c r="L18" s="2">
        <v>0</v>
      </c>
      <c r="M18" s="2">
        <f>K18+L18</f>
        <v>0</v>
      </c>
      <c r="N18" s="4">
        <f>ROUND(M18/'Table I'!D10*100,2)</f>
        <v>0</v>
      </c>
      <c r="O18" s="2">
        <v>0</v>
      </c>
      <c r="P18" s="4">
        <f>ROUND(M18/'Table I'!D10*100,2)</f>
        <v>0</v>
      </c>
      <c r="Q18" s="2">
        <v>0</v>
      </c>
      <c r="R18" s="4">
        <v>0</v>
      </c>
      <c r="S18" s="2">
        <v>0</v>
      </c>
      <c r="T18" s="4">
        <v>0</v>
      </c>
      <c r="U18" s="25">
        <v>0</v>
      </c>
      <c r="V18" s="80"/>
      <c r="W18" s="72"/>
      <c r="X18" s="80"/>
    </row>
    <row r="19" spans="1:24">
      <c r="A19" s="73" t="s">
        <v>84</v>
      </c>
      <c r="B19" s="74" t="s">
        <v>85</v>
      </c>
      <c r="C19" s="74"/>
      <c r="D19" s="2"/>
      <c r="E19" s="2"/>
      <c r="F19" s="2"/>
      <c r="G19" s="2"/>
      <c r="H19" s="2"/>
      <c r="I19" s="2"/>
      <c r="J19" s="4"/>
      <c r="K19" s="2"/>
      <c r="L19" s="2"/>
      <c r="M19" s="2"/>
      <c r="N19" s="4"/>
      <c r="O19" s="2"/>
      <c r="P19" s="4"/>
      <c r="Q19" s="2"/>
      <c r="R19" s="4"/>
      <c r="S19" s="2"/>
      <c r="T19" s="4"/>
      <c r="U19" s="2"/>
    </row>
    <row r="20" spans="1:24" ht="30">
      <c r="A20" s="73" t="s">
        <v>59</v>
      </c>
      <c r="B20" s="75" t="s">
        <v>86</v>
      </c>
      <c r="C20" s="75"/>
      <c r="D20" s="2"/>
      <c r="E20" s="2">
        <v>0</v>
      </c>
      <c r="F20" s="2">
        <v>0</v>
      </c>
      <c r="G20" s="2">
        <v>0</v>
      </c>
      <c r="H20" s="2">
        <v>0</v>
      </c>
      <c r="I20" s="25">
        <f t="shared" ref="I20:I24" si="6">F20+G20+H20</f>
        <v>0</v>
      </c>
      <c r="J20" s="4">
        <f>ROUND(I20/'Table I'!D10*100,2)</f>
        <v>0</v>
      </c>
      <c r="K20" s="2">
        <f t="shared" ref="K20:K24" si="7">F20*1</f>
        <v>0</v>
      </c>
      <c r="L20" s="2">
        <v>0</v>
      </c>
      <c r="M20" s="2">
        <f t="shared" ref="M20:M24" si="8">K20+L20</f>
        <v>0</v>
      </c>
      <c r="N20" s="4">
        <f>ROUND(M20/'Table I'!D10*100,2)</f>
        <v>0</v>
      </c>
      <c r="O20" s="2">
        <v>0</v>
      </c>
      <c r="P20" s="4">
        <v>0</v>
      </c>
      <c r="Q20" s="2">
        <v>0</v>
      </c>
      <c r="R20" s="4">
        <v>0</v>
      </c>
      <c r="S20" s="2">
        <v>0</v>
      </c>
      <c r="T20" s="4">
        <v>0</v>
      </c>
      <c r="U20" s="25">
        <v>0</v>
      </c>
    </row>
    <row r="21" spans="1:24">
      <c r="A21" s="73"/>
      <c r="B21" s="75" t="s">
        <v>79</v>
      </c>
      <c r="C21" s="75"/>
      <c r="D21" s="2"/>
      <c r="E21" s="2"/>
      <c r="F21" s="2"/>
      <c r="G21" s="2"/>
      <c r="H21" s="2"/>
      <c r="I21" s="2"/>
      <c r="J21" s="4"/>
      <c r="K21" s="2"/>
      <c r="L21" s="2"/>
      <c r="M21" s="2"/>
      <c r="N21" s="4"/>
      <c r="O21" s="2"/>
      <c r="P21" s="4"/>
      <c r="Q21" s="2"/>
      <c r="R21" s="4"/>
      <c r="S21" s="2"/>
      <c r="T21" s="4"/>
      <c r="U21" s="2"/>
    </row>
    <row r="22" spans="1:24">
      <c r="A22" s="73" t="s">
        <v>77</v>
      </c>
      <c r="B22" s="75" t="s">
        <v>87</v>
      </c>
      <c r="C22" s="75"/>
      <c r="D22" s="2"/>
      <c r="E22" s="2">
        <v>0</v>
      </c>
      <c r="F22" s="2">
        <v>0</v>
      </c>
      <c r="G22" s="2">
        <v>0</v>
      </c>
      <c r="H22" s="2">
        <v>0</v>
      </c>
      <c r="I22" s="25">
        <f t="shared" si="6"/>
        <v>0</v>
      </c>
      <c r="J22" s="4">
        <f>ROUND(I22/'Table I'!D10*100,2)</f>
        <v>0</v>
      </c>
      <c r="K22" s="2">
        <f t="shared" si="7"/>
        <v>0</v>
      </c>
      <c r="L22" s="2">
        <v>0</v>
      </c>
      <c r="M22" s="2">
        <f t="shared" si="8"/>
        <v>0</v>
      </c>
      <c r="N22" s="4">
        <f>ROUND(M22/'Table I'!D10*100,2)</f>
        <v>0</v>
      </c>
      <c r="O22" s="2">
        <v>0</v>
      </c>
      <c r="P22" s="4">
        <v>0</v>
      </c>
      <c r="Q22" s="2">
        <v>0</v>
      </c>
      <c r="R22" s="4">
        <v>0</v>
      </c>
      <c r="S22" s="2">
        <v>0</v>
      </c>
      <c r="T22" s="4">
        <v>0</v>
      </c>
      <c r="U22" s="25">
        <v>0</v>
      </c>
    </row>
    <row r="23" spans="1:24">
      <c r="A23" s="73"/>
      <c r="B23" s="75" t="s">
        <v>79</v>
      </c>
      <c r="C23" s="75"/>
      <c r="D23" s="2"/>
      <c r="E23" s="2"/>
      <c r="F23" s="2"/>
      <c r="G23" s="2"/>
      <c r="H23" s="2"/>
      <c r="I23" s="2"/>
      <c r="J23" s="4"/>
      <c r="K23" s="2"/>
      <c r="L23" s="2"/>
      <c r="M23" s="2"/>
      <c r="N23" s="4"/>
      <c r="O23" s="2"/>
      <c r="P23" s="4"/>
      <c r="Q23" s="2"/>
      <c r="R23" s="4"/>
      <c r="S23" s="2"/>
      <c r="T23" s="4"/>
      <c r="U23" s="2"/>
    </row>
    <row r="24" spans="1:24">
      <c r="A24" s="73" t="s">
        <v>80</v>
      </c>
      <c r="B24" s="75" t="s">
        <v>88</v>
      </c>
      <c r="C24" s="75"/>
      <c r="D24" s="2"/>
      <c r="E24" s="2">
        <v>0</v>
      </c>
      <c r="F24" s="2">
        <v>0</v>
      </c>
      <c r="G24" s="2">
        <v>0</v>
      </c>
      <c r="H24" s="2">
        <v>0</v>
      </c>
      <c r="I24" s="25">
        <f t="shared" si="6"/>
        <v>0</v>
      </c>
      <c r="J24" s="4">
        <f>ROUND(I24/'Table I'!D10*100,2)</f>
        <v>0</v>
      </c>
      <c r="K24" s="2">
        <f t="shared" si="7"/>
        <v>0</v>
      </c>
      <c r="L24" s="2">
        <v>0</v>
      </c>
      <c r="M24" s="2">
        <f t="shared" si="8"/>
        <v>0</v>
      </c>
      <c r="N24" s="4">
        <f>ROUND(M24/'Table I'!D10*100,2)</f>
        <v>0</v>
      </c>
      <c r="O24" s="2">
        <v>0</v>
      </c>
      <c r="P24" s="4">
        <v>0</v>
      </c>
      <c r="Q24" s="2">
        <v>0</v>
      </c>
      <c r="R24" s="4">
        <v>0</v>
      </c>
      <c r="S24" s="2">
        <v>0</v>
      </c>
      <c r="T24" s="4">
        <v>0</v>
      </c>
      <c r="U24" s="25">
        <v>0</v>
      </c>
    </row>
    <row r="25" spans="1:24">
      <c r="A25" s="73"/>
      <c r="B25" s="75" t="s">
        <v>79</v>
      </c>
      <c r="C25" s="75"/>
      <c r="D25" s="2"/>
      <c r="E25" s="2"/>
      <c r="F25" s="2"/>
      <c r="G25" s="2"/>
      <c r="H25" s="2"/>
      <c r="I25" s="2"/>
      <c r="J25" s="4"/>
      <c r="K25" s="2"/>
      <c r="L25" s="2"/>
      <c r="M25" s="2"/>
      <c r="N25" s="4"/>
      <c r="O25" s="2"/>
      <c r="P25" s="4"/>
      <c r="Q25" s="2"/>
      <c r="R25" s="4"/>
      <c r="S25" s="2"/>
      <c r="T25" s="4"/>
      <c r="U25" s="2"/>
    </row>
    <row r="26" spans="1:24">
      <c r="A26" s="73" t="s">
        <v>89</v>
      </c>
      <c r="B26" s="75" t="s">
        <v>90</v>
      </c>
      <c r="C26" s="75"/>
      <c r="D26" s="2"/>
      <c r="E26" s="2">
        <v>0</v>
      </c>
      <c r="F26" s="2">
        <v>0</v>
      </c>
      <c r="G26" s="2">
        <v>0</v>
      </c>
      <c r="H26" s="2">
        <v>0</v>
      </c>
      <c r="I26" s="25">
        <f>F26+G26+H26</f>
        <v>0</v>
      </c>
      <c r="J26" s="4">
        <f>ROUND(I26/'Table I'!D10*100,2)</f>
        <v>0</v>
      </c>
      <c r="K26" s="2">
        <f>F26*1</f>
        <v>0</v>
      </c>
      <c r="L26" s="2">
        <v>0</v>
      </c>
      <c r="M26" s="2">
        <f>K26+L26</f>
        <v>0</v>
      </c>
      <c r="N26" s="4">
        <f>ROUND(M26/'Table I'!D10*100,2)</f>
        <v>0</v>
      </c>
      <c r="O26" s="2">
        <v>0</v>
      </c>
      <c r="P26" s="4">
        <v>0</v>
      </c>
      <c r="Q26" s="2">
        <v>0</v>
      </c>
      <c r="R26" s="4">
        <v>0</v>
      </c>
      <c r="S26" s="2">
        <v>0</v>
      </c>
      <c r="T26" s="4">
        <v>0</v>
      </c>
      <c r="U26" s="25">
        <v>0</v>
      </c>
    </row>
    <row r="27" spans="1:24">
      <c r="A27" s="73"/>
      <c r="B27" s="75" t="s">
        <v>79</v>
      </c>
      <c r="C27" s="75"/>
      <c r="D27" s="2"/>
      <c r="E27" s="2"/>
      <c r="F27" s="2"/>
      <c r="G27" s="2"/>
      <c r="H27" s="2"/>
      <c r="I27" s="2"/>
      <c r="J27" s="4"/>
      <c r="K27" s="2"/>
      <c r="L27" s="2"/>
      <c r="M27" s="2"/>
      <c r="N27" s="4"/>
      <c r="O27" s="2"/>
      <c r="P27" s="4"/>
      <c r="Q27" s="2"/>
      <c r="R27" s="4"/>
      <c r="S27" s="2"/>
      <c r="T27" s="4"/>
      <c r="U27" s="2"/>
    </row>
    <row r="28" spans="1:24">
      <c r="A28" s="73" t="s">
        <v>91</v>
      </c>
      <c r="B28" s="75" t="s">
        <v>92</v>
      </c>
      <c r="C28" s="75"/>
      <c r="D28" s="2"/>
      <c r="E28" s="2">
        <v>0</v>
      </c>
      <c r="F28" s="2">
        <v>0</v>
      </c>
      <c r="G28" s="2">
        <v>0</v>
      </c>
      <c r="H28" s="2">
        <v>0</v>
      </c>
      <c r="I28" s="25">
        <f>F28+G28+H28</f>
        <v>0</v>
      </c>
      <c r="J28" s="4">
        <f>ROUND(I28/'Table I'!D10*100,2)</f>
        <v>0</v>
      </c>
      <c r="K28" s="2">
        <f>F28*1</f>
        <v>0</v>
      </c>
      <c r="L28" s="2">
        <v>0</v>
      </c>
      <c r="M28" s="2">
        <f>K28+L28</f>
        <v>0</v>
      </c>
      <c r="N28" s="4">
        <f>ROUND(M28/'Table I'!D10*100,2)</f>
        <v>0</v>
      </c>
      <c r="O28" s="2">
        <v>0</v>
      </c>
      <c r="P28" s="4">
        <v>0</v>
      </c>
      <c r="Q28" s="2">
        <v>0</v>
      </c>
      <c r="R28" s="4">
        <v>0</v>
      </c>
      <c r="S28" s="2">
        <v>0</v>
      </c>
      <c r="T28" s="4">
        <v>0</v>
      </c>
      <c r="U28" s="25">
        <v>0</v>
      </c>
    </row>
    <row r="29" spans="1:24">
      <c r="A29" s="73"/>
      <c r="B29" s="75" t="s">
        <v>79</v>
      </c>
      <c r="C29" s="75"/>
      <c r="D29" s="2"/>
      <c r="E29" s="2"/>
      <c r="F29" s="2"/>
      <c r="G29" s="2"/>
      <c r="H29" s="2"/>
      <c r="I29" s="2"/>
      <c r="J29" s="4"/>
      <c r="K29" s="2"/>
      <c r="L29" s="2"/>
      <c r="M29" s="2"/>
      <c r="N29" s="4"/>
      <c r="O29" s="2"/>
      <c r="P29" s="4"/>
      <c r="Q29" s="2"/>
      <c r="R29" s="4"/>
      <c r="S29" s="2"/>
      <c r="T29" s="4"/>
      <c r="U29" s="2"/>
    </row>
    <row r="30" spans="1:24" s="1" customFormat="1">
      <c r="A30" s="77"/>
      <c r="B30" s="78" t="s">
        <v>93</v>
      </c>
      <c r="C30" s="78"/>
      <c r="D30" s="3"/>
      <c r="E30" s="3">
        <f>E20+E22+E24+E26+E28</f>
        <v>0</v>
      </c>
      <c r="F30" s="3">
        <f t="shared" ref="F30:U30" si="9">F20+F22+F24+F26+F28</f>
        <v>0</v>
      </c>
      <c r="G30" s="3">
        <f t="shared" si="9"/>
        <v>0</v>
      </c>
      <c r="H30" s="3">
        <f t="shared" si="9"/>
        <v>0</v>
      </c>
      <c r="I30" s="3">
        <f t="shared" si="9"/>
        <v>0</v>
      </c>
      <c r="J30" s="43">
        <f t="shared" si="9"/>
        <v>0</v>
      </c>
      <c r="K30" s="3">
        <f t="shared" si="9"/>
        <v>0</v>
      </c>
      <c r="L30" s="3">
        <f t="shared" si="9"/>
        <v>0</v>
      </c>
      <c r="M30" s="3">
        <f t="shared" si="9"/>
        <v>0</v>
      </c>
      <c r="N30" s="43">
        <f t="shared" si="9"/>
        <v>0</v>
      </c>
      <c r="O30" s="3">
        <f t="shared" si="9"/>
        <v>0</v>
      </c>
      <c r="P30" s="43">
        <f t="shared" si="9"/>
        <v>0</v>
      </c>
      <c r="Q30" s="3">
        <f t="shared" si="9"/>
        <v>0</v>
      </c>
      <c r="R30" s="43">
        <f t="shared" si="9"/>
        <v>0</v>
      </c>
      <c r="S30" s="3">
        <f t="shared" si="9"/>
        <v>0</v>
      </c>
      <c r="T30" s="43">
        <f t="shared" si="9"/>
        <v>0</v>
      </c>
      <c r="U30" s="3">
        <f t="shared" si="9"/>
        <v>0</v>
      </c>
    </row>
    <row r="31" spans="1:24" s="1" customFormat="1" ht="30">
      <c r="A31" s="77"/>
      <c r="B31" s="74" t="s">
        <v>94</v>
      </c>
      <c r="C31" s="74"/>
      <c r="D31" s="3"/>
      <c r="E31" s="79">
        <f>E6+E14+E16+E18+E20+E22+E24+E26+E28</f>
        <v>7</v>
      </c>
      <c r="F31" s="79">
        <f>F6+F14+F16+F18+F20+F22+F24+F26+F28</f>
        <v>9000000</v>
      </c>
      <c r="G31" s="79">
        <f t="shared" ref="G31:U31" si="10">G6+G14+G16+G18+G20+G22+G24+G26+G28</f>
        <v>0</v>
      </c>
      <c r="H31" s="79">
        <f t="shared" si="10"/>
        <v>0</v>
      </c>
      <c r="I31" s="79">
        <f t="shared" si="10"/>
        <v>9000000</v>
      </c>
      <c r="J31" s="43">
        <f t="shared" si="10"/>
        <v>70.093457943925202</v>
      </c>
      <c r="K31" s="79">
        <f t="shared" si="10"/>
        <v>9000000</v>
      </c>
      <c r="L31" s="79">
        <f t="shared" si="10"/>
        <v>0</v>
      </c>
      <c r="M31" s="79">
        <f t="shared" si="10"/>
        <v>9000000</v>
      </c>
      <c r="N31" s="43">
        <f t="shared" si="10"/>
        <v>70.093457943925202</v>
      </c>
      <c r="O31" s="79">
        <f t="shared" si="10"/>
        <v>0</v>
      </c>
      <c r="P31" s="43">
        <f t="shared" si="10"/>
        <v>70.093457943925202</v>
      </c>
      <c r="Q31" s="79">
        <f t="shared" si="10"/>
        <v>9000000</v>
      </c>
      <c r="R31" s="43">
        <f t="shared" si="10"/>
        <v>100</v>
      </c>
      <c r="S31" s="79">
        <f t="shared" si="10"/>
        <v>0</v>
      </c>
      <c r="T31" s="43">
        <f t="shared" si="10"/>
        <v>0</v>
      </c>
      <c r="U31" s="79">
        <f t="shared" si="10"/>
        <v>9000000</v>
      </c>
      <c r="V31" s="81"/>
      <c r="W31" s="82"/>
      <c r="X31" s="81"/>
    </row>
    <row r="32" spans="1:24">
      <c r="A32" s="77"/>
      <c r="B32" s="74"/>
      <c r="C32" s="74"/>
      <c r="D32" s="2"/>
      <c r="E32" s="2"/>
      <c r="F32" s="2"/>
      <c r="G32" s="2"/>
      <c r="H32" s="2"/>
      <c r="I32" s="2"/>
      <c r="J32" s="4"/>
      <c r="K32" s="2"/>
      <c r="L32" s="2"/>
      <c r="M32" s="2"/>
      <c r="N32" s="4"/>
      <c r="O32" s="2"/>
      <c r="P32" s="4"/>
      <c r="Q32" s="2"/>
      <c r="R32" s="4"/>
      <c r="S32" s="2"/>
      <c r="T32" s="4"/>
      <c r="U32" s="2"/>
    </row>
    <row r="33" spans="1:21">
      <c r="A33" s="77"/>
      <c r="B33" s="74"/>
      <c r="C33" s="74"/>
      <c r="D33" s="2"/>
      <c r="E33" s="2"/>
      <c r="F33" s="2"/>
      <c r="G33" s="2"/>
      <c r="H33" s="2"/>
      <c r="I33" s="2"/>
      <c r="J33" s="4"/>
      <c r="K33" s="2"/>
      <c r="L33" s="2"/>
      <c r="M33" s="2"/>
      <c r="N33" s="4"/>
      <c r="O33" s="2"/>
      <c r="P33" s="4"/>
      <c r="Q33" s="2"/>
      <c r="R33" s="4"/>
      <c r="S33" s="2"/>
      <c r="T33" s="4"/>
      <c r="U33" s="2"/>
    </row>
  </sheetData>
  <mergeCells count="22">
    <mergeCell ref="U2:U4"/>
    <mergeCell ref="P2:P4"/>
    <mergeCell ref="Q3:Q4"/>
    <mergeCell ref="R3:R4"/>
    <mergeCell ref="S3:S4"/>
    <mergeCell ref="T3:T4"/>
    <mergeCell ref="K2:N2"/>
    <mergeCell ref="Q2:R2"/>
    <mergeCell ref="S2:T2"/>
    <mergeCell ref="K3:M3"/>
    <mergeCell ref="A2:A4"/>
    <mergeCell ref="B2:B4"/>
    <mergeCell ref="C2:C4"/>
    <mergeCell ref="D2:D4"/>
    <mergeCell ref="E2:E4"/>
    <mergeCell ref="F2:F4"/>
    <mergeCell ref="G2:G4"/>
    <mergeCell ref="H2:H4"/>
    <mergeCell ref="I2:I4"/>
    <mergeCell ref="J2:J4"/>
    <mergeCell ref="N3:N4"/>
    <mergeCell ref="O2:O4"/>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workbookViewId="0">
      <pane ySplit="1" topLeftCell="A41" activePane="bottomLeft" state="frozen"/>
      <selection pane="bottomLeft" activeCell="I45" sqref="I73 I71 I45"/>
    </sheetView>
  </sheetViews>
  <sheetFormatPr defaultColWidth="9.140625" defaultRowHeight="15"/>
  <cols>
    <col min="1" max="1" width="5.140625" style="13" customWidth="1"/>
    <col min="2" max="2" width="56" style="13" customWidth="1"/>
    <col min="3" max="3" width="13.140625" style="13" customWidth="1"/>
    <col min="4" max="4" width="12.5703125" style="13" customWidth="1"/>
    <col min="5" max="5" width="11.7109375" style="13" customWidth="1"/>
    <col min="6" max="6" width="12.42578125" style="13" customWidth="1"/>
    <col min="7" max="7" width="13.28515625" style="13" customWidth="1"/>
    <col min="8" max="8" width="13" style="13" customWidth="1"/>
    <col min="9" max="9" width="16.85546875" style="14" customWidth="1"/>
    <col min="10" max="10" width="10.5703125" style="13"/>
    <col min="11" max="11" width="9.140625" style="13"/>
    <col min="12" max="12" width="9.5703125" style="13"/>
    <col min="13" max="13" width="12.140625" style="14" customWidth="1"/>
    <col min="14" max="14" width="15.28515625" style="14" customWidth="1"/>
    <col min="15" max="15" width="24.140625" style="14" customWidth="1"/>
    <col min="16" max="16" width="10.5703125" style="13" customWidth="1"/>
    <col min="17" max="17" width="14.42578125" style="14" customWidth="1"/>
    <col min="18" max="18" width="12.85546875" style="14" customWidth="1"/>
    <col min="19" max="19" width="14.28515625" style="13" customWidth="1"/>
    <col min="20" max="20" width="16.140625" style="13" customWidth="1"/>
    <col min="21" max="21" width="12.85546875" style="13" customWidth="1"/>
    <col min="22" max="23" width="11" style="13" customWidth="1"/>
    <col min="24" max="16384" width="9.140625" style="13"/>
  </cols>
  <sheetData>
    <row r="1" spans="1:23">
      <c r="A1" s="89" t="s">
        <v>95</v>
      </c>
      <c r="B1" s="89"/>
      <c r="C1" s="89"/>
    </row>
    <row r="2" spans="1:23" ht="50.25" customHeight="1">
      <c r="A2" s="112"/>
      <c r="B2" s="104" t="s">
        <v>50</v>
      </c>
      <c r="C2" s="104" t="s">
        <v>52</v>
      </c>
      <c r="D2" s="104" t="s">
        <v>19</v>
      </c>
      <c r="E2" s="104" t="s">
        <v>20</v>
      </c>
      <c r="F2" s="104" t="s">
        <v>21</v>
      </c>
      <c r="G2" s="104" t="s">
        <v>22</v>
      </c>
      <c r="H2" s="104" t="s">
        <v>23</v>
      </c>
      <c r="I2" s="105" t="s">
        <v>53</v>
      </c>
      <c r="J2" s="104" t="s">
        <v>25</v>
      </c>
      <c r="K2" s="104"/>
      <c r="L2" s="104"/>
      <c r="M2" s="105"/>
      <c r="N2" s="105" t="s">
        <v>26</v>
      </c>
      <c r="O2" s="105" t="s">
        <v>96</v>
      </c>
      <c r="P2" s="104" t="s">
        <v>28</v>
      </c>
      <c r="Q2" s="105"/>
      <c r="R2" s="105" t="s">
        <v>29</v>
      </c>
      <c r="S2" s="104"/>
      <c r="T2" s="104" t="s">
        <v>30</v>
      </c>
      <c r="U2" s="106" t="s">
        <v>97</v>
      </c>
      <c r="V2" s="106"/>
      <c r="W2" s="106"/>
    </row>
    <row r="3" spans="1:23" ht="21.75" customHeight="1">
      <c r="A3" s="112"/>
      <c r="B3" s="104"/>
      <c r="C3" s="104"/>
      <c r="D3" s="104"/>
      <c r="E3" s="104"/>
      <c r="F3" s="104"/>
      <c r="G3" s="104"/>
      <c r="H3" s="104"/>
      <c r="I3" s="105"/>
      <c r="J3" s="104" t="s">
        <v>31</v>
      </c>
      <c r="K3" s="104"/>
      <c r="L3" s="104"/>
      <c r="M3" s="105" t="s">
        <v>54</v>
      </c>
      <c r="N3" s="105"/>
      <c r="O3" s="105"/>
      <c r="P3" s="104" t="s">
        <v>33</v>
      </c>
      <c r="Q3" s="105" t="s">
        <v>34</v>
      </c>
      <c r="R3" s="105" t="s">
        <v>98</v>
      </c>
      <c r="S3" s="104" t="s">
        <v>99</v>
      </c>
      <c r="T3" s="104"/>
      <c r="U3" s="107" t="s">
        <v>100</v>
      </c>
      <c r="V3" s="107"/>
      <c r="W3" s="107"/>
    </row>
    <row r="4" spans="1:23" ht="99" customHeight="1">
      <c r="A4" s="112"/>
      <c r="B4" s="104"/>
      <c r="C4" s="104"/>
      <c r="D4" s="104"/>
      <c r="E4" s="104"/>
      <c r="F4" s="104"/>
      <c r="G4" s="104"/>
      <c r="H4" s="104"/>
      <c r="I4" s="105"/>
      <c r="J4" s="15" t="s">
        <v>55</v>
      </c>
      <c r="K4" s="15" t="s">
        <v>101</v>
      </c>
      <c r="L4" s="15" t="s">
        <v>37</v>
      </c>
      <c r="M4" s="105"/>
      <c r="N4" s="105"/>
      <c r="O4" s="105"/>
      <c r="P4" s="104"/>
      <c r="Q4" s="105"/>
      <c r="R4" s="105"/>
      <c r="S4" s="104"/>
      <c r="T4" s="104"/>
      <c r="U4" s="47" t="s">
        <v>102</v>
      </c>
      <c r="V4" s="47" t="s">
        <v>103</v>
      </c>
      <c r="W4" s="47" t="s">
        <v>104</v>
      </c>
    </row>
    <row r="5" spans="1:23">
      <c r="A5" s="16"/>
      <c r="B5" s="16"/>
      <c r="C5" s="16"/>
      <c r="D5" s="16"/>
      <c r="E5" s="16"/>
      <c r="F5" s="16"/>
      <c r="G5" s="16"/>
      <c r="H5" s="16"/>
      <c r="I5" s="39"/>
      <c r="J5" s="16"/>
      <c r="K5" s="16"/>
      <c r="L5" s="16"/>
      <c r="M5" s="39"/>
      <c r="N5" s="39"/>
      <c r="O5" s="39"/>
      <c r="P5" s="16"/>
      <c r="Q5" s="39"/>
      <c r="R5" s="108" t="s">
        <v>42</v>
      </c>
      <c r="S5" s="109"/>
      <c r="T5" s="16"/>
      <c r="U5" s="50"/>
      <c r="V5" s="50"/>
      <c r="W5" s="50"/>
    </row>
    <row r="6" spans="1:23">
      <c r="A6" s="17" t="s">
        <v>57</v>
      </c>
      <c r="B6" s="18" t="s">
        <v>105</v>
      </c>
      <c r="C6" s="16"/>
      <c r="D6" s="16"/>
      <c r="E6" s="16"/>
      <c r="F6" s="16"/>
      <c r="G6" s="16"/>
      <c r="H6" s="16"/>
      <c r="I6" s="39"/>
      <c r="J6" s="16"/>
      <c r="K6" s="16"/>
      <c r="L6" s="16"/>
      <c r="M6" s="39"/>
      <c r="N6" s="39"/>
      <c r="O6" s="39"/>
      <c r="P6" s="16"/>
      <c r="Q6" s="39"/>
      <c r="R6" s="108" t="s">
        <v>42</v>
      </c>
      <c r="S6" s="109"/>
      <c r="T6" s="16"/>
      <c r="U6" s="50"/>
      <c r="V6" s="50"/>
      <c r="W6" s="50"/>
    </row>
    <row r="7" spans="1:23">
      <c r="A7" s="19" t="s">
        <v>59</v>
      </c>
      <c r="B7" s="20" t="s">
        <v>106</v>
      </c>
      <c r="C7" s="21"/>
      <c r="D7" s="2">
        <v>0</v>
      </c>
      <c r="E7" s="2">
        <v>0</v>
      </c>
      <c r="F7" s="21">
        <v>0</v>
      </c>
      <c r="G7" s="21">
        <v>0</v>
      </c>
      <c r="H7" s="22">
        <f>E7+F7+G7</f>
        <v>0</v>
      </c>
      <c r="I7" s="40">
        <f>ROUND(H7/'Table I'!D$10*100,2)</f>
        <v>0</v>
      </c>
      <c r="J7" s="21">
        <f>E7*1</f>
        <v>0</v>
      </c>
      <c r="K7" s="21">
        <v>0</v>
      </c>
      <c r="L7" s="21">
        <f>J7+K7</f>
        <v>0</v>
      </c>
      <c r="M7" s="40">
        <f>ROUND(L7/'Table I'!D$10*100,2)</f>
        <v>0</v>
      </c>
      <c r="N7" s="40">
        <v>0</v>
      </c>
      <c r="O7" s="40">
        <v>0</v>
      </c>
      <c r="P7" s="21">
        <v>0</v>
      </c>
      <c r="Q7" s="40">
        <v>0</v>
      </c>
      <c r="R7" s="40">
        <v>0</v>
      </c>
      <c r="S7" s="21">
        <v>0</v>
      </c>
      <c r="T7" s="2">
        <v>0</v>
      </c>
      <c r="U7" s="51">
        <v>0</v>
      </c>
      <c r="V7" s="51">
        <v>0</v>
      </c>
      <c r="W7" s="50">
        <v>0</v>
      </c>
    </row>
    <row r="8" spans="1:23">
      <c r="A8" s="17"/>
      <c r="B8" s="23" t="s">
        <v>79</v>
      </c>
      <c r="C8" s="16"/>
      <c r="D8" s="16"/>
      <c r="E8" s="16"/>
      <c r="F8" s="16"/>
      <c r="G8" s="16"/>
      <c r="H8" s="24"/>
      <c r="I8" s="39"/>
      <c r="J8" s="16"/>
      <c r="K8" s="16"/>
      <c r="L8" s="16"/>
      <c r="M8" s="39"/>
      <c r="N8" s="39"/>
      <c r="O8" s="41"/>
      <c r="P8" s="16"/>
      <c r="Q8" s="39"/>
      <c r="R8" s="108" t="s">
        <v>42</v>
      </c>
      <c r="S8" s="109"/>
      <c r="T8" s="16"/>
      <c r="U8" s="50"/>
      <c r="V8" s="50"/>
      <c r="W8" s="50"/>
    </row>
    <row r="9" spans="1:23">
      <c r="A9" s="17" t="s">
        <v>77</v>
      </c>
      <c r="B9" s="23" t="s">
        <v>107</v>
      </c>
      <c r="C9" s="2"/>
      <c r="D9" s="2">
        <v>0</v>
      </c>
      <c r="E9" s="2">
        <v>0</v>
      </c>
      <c r="F9" s="2">
        <v>0</v>
      </c>
      <c r="G9" s="2">
        <v>0</v>
      </c>
      <c r="H9" s="25">
        <f>E9+F9+G9</f>
        <v>0</v>
      </c>
      <c r="I9" s="4">
        <f>ROUND(H9/'Table I'!D10*100,2)</f>
        <v>0</v>
      </c>
      <c r="J9" s="2">
        <f>E9*1</f>
        <v>0</v>
      </c>
      <c r="K9" s="2">
        <v>0</v>
      </c>
      <c r="L9" s="2">
        <f>J9+K9</f>
        <v>0</v>
      </c>
      <c r="M9" s="4">
        <f>ROUND(L9/'Table I'!D10*100,2)</f>
        <v>0</v>
      </c>
      <c r="N9" s="4">
        <v>0</v>
      </c>
      <c r="O9" s="4">
        <v>0</v>
      </c>
      <c r="P9" s="2">
        <v>0</v>
      </c>
      <c r="Q9" s="4">
        <v>0</v>
      </c>
      <c r="R9" s="4">
        <v>0</v>
      </c>
      <c r="S9" s="2">
        <v>0</v>
      </c>
      <c r="T9" s="25">
        <v>0</v>
      </c>
      <c r="U9" s="50"/>
      <c r="V9" s="50"/>
      <c r="W9" s="50"/>
    </row>
    <row r="10" spans="1:23">
      <c r="A10" s="17"/>
      <c r="B10" s="23" t="s">
        <v>79</v>
      </c>
      <c r="C10" s="16"/>
      <c r="D10" s="16"/>
      <c r="E10" s="16"/>
      <c r="F10" s="16"/>
      <c r="G10" s="16"/>
      <c r="H10" s="24"/>
      <c r="I10" s="39"/>
      <c r="J10" s="16"/>
      <c r="K10" s="16"/>
      <c r="L10" s="16"/>
      <c r="M10" s="39"/>
      <c r="N10" s="39"/>
      <c r="O10" s="41"/>
      <c r="P10" s="16"/>
      <c r="Q10" s="39"/>
      <c r="R10" s="108" t="s">
        <v>42</v>
      </c>
      <c r="S10" s="109"/>
      <c r="T10" s="16"/>
      <c r="U10" s="50"/>
      <c r="V10" s="50"/>
      <c r="W10" s="50"/>
    </row>
    <row r="11" spans="1:23">
      <c r="A11" s="17" t="s">
        <v>80</v>
      </c>
      <c r="B11" s="23" t="s">
        <v>108</v>
      </c>
      <c r="C11" s="2"/>
      <c r="D11" s="2">
        <v>1</v>
      </c>
      <c r="E11" s="2">
        <v>24000</v>
      </c>
      <c r="F11" s="2">
        <v>0</v>
      </c>
      <c r="G11" s="2">
        <v>0</v>
      </c>
      <c r="H11" s="25">
        <f>E11+F11+G11</f>
        <v>24000</v>
      </c>
      <c r="I11" s="4">
        <f>ROUND(H11/'Table I'!D10*100,2)</f>
        <v>0.19</v>
      </c>
      <c r="J11" s="2">
        <f>E11*1</f>
        <v>24000</v>
      </c>
      <c r="K11" s="2">
        <v>0</v>
      </c>
      <c r="L11" s="2">
        <f>J11+K11</f>
        <v>24000</v>
      </c>
      <c r="M11" s="4">
        <f>ROUND(L11/'Table I'!D10*100,2)</f>
        <v>0.19</v>
      </c>
      <c r="N11" s="4">
        <v>0</v>
      </c>
      <c r="O11" s="4">
        <f>I11</f>
        <v>0.19</v>
      </c>
      <c r="P11" s="2">
        <v>0</v>
      </c>
      <c r="Q11" s="4">
        <f>P11/H11*100</f>
        <v>0</v>
      </c>
      <c r="R11" s="4">
        <v>0</v>
      </c>
      <c r="S11" s="2">
        <v>0</v>
      </c>
      <c r="T11" s="2">
        <v>24000</v>
      </c>
      <c r="U11" s="50">
        <v>0</v>
      </c>
      <c r="V11" s="50">
        <v>0</v>
      </c>
      <c r="W11" s="50">
        <v>0</v>
      </c>
    </row>
    <row r="12" spans="1:23">
      <c r="A12" s="17"/>
      <c r="B12" s="23" t="s">
        <v>79</v>
      </c>
      <c r="C12" s="16"/>
      <c r="D12" s="16"/>
      <c r="E12" s="16"/>
      <c r="F12" s="16"/>
      <c r="G12" s="16"/>
      <c r="H12" s="24"/>
      <c r="I12" s="39"/>
      <c r="J12" s="16"/>
      <c r="K12" s="16"/>
      <c r="L12" s="16"/>
      <c r="M12" s="39"/>
      <c r="N12" s="39"/>
      <c r="O12" s="41"/>
      <c r="P12" s="16"/>
      <c r="Q12" s="39"/>
      <c r="R12" s="108" t="s">
        <v>42</v>
      </c>
      <c r="S12" s="109"/>
      <c r="T12" s="16"/>
      <c r="U12" s="50"/>
      <c r="V12" s="50"/>
      <c r="W12" s="50"/>
    </row>
    <row r="13" spans="1:23">
      <c r="A13" s="17" t="s">
        <v>82</v>
      </c>
      <c r="B13" s="23" t="s">
        <v>109</v>
      </c>
      <c r="C13" s="2"/>
      <c r="D13" s="2">
        <v>0</v>
      </c>
      <c r="E13" s="2">
        <v>0</v>
      </c>
      <c r="F13" s="2">
        <v>0</v>
      </c>
      <c r="G13" s="2">
        <v>0</v>
      </c>
      <c r="H13" s="25">
        <f t="shared" ref="H13:H17" si="0">E13+F13+G13</f>
        <v>0</v>
      </c>
      <c r="I13" s="4">
        <f>ROUND(H13/'Table I'!D10*100,2)</f>
        <v>0</v>
      </c>
      <c r="J13" s="2">
        <f t="shared" ref="J13:J17" si="1">E13*1</f>
        <v>0</v>
      </c>
      <c r="K13" s="2">
        <v>0</v>
      </c>
      <c r="L13" s="2">
        <f t="shared" ref="L13:L17" si="2">J13+K13</f>
        <v>0</v>
      </c>
      <c r="M13" s="4">
        <f>ROUND(L13/'Table I'!D10*100,2)</f>
        <v>0</v>
      </c>
      <c r="N13" s="4">
        <v>0</v>
      </c>
      <c r="O13" s="4">
        <v>0</v>
      </c>
      <c r="P13" s="2">
        <v>0</v>
      </c>
      <c r="Q13" s="4">
        <v>0</v>
      </c>
      <c r="R13" s="4">
        <v>0</v>
      </c>
      <c r="S13" s="2">
        <v>0</v>
      </c>
      <c r="T13" s="2">
        <v>0</v>
      </c>
      <c r="U13" s="50"/>
      <c r="V13" s="50"/>
      <c r="W13" s="50"/>
    </row>
    <row r="14" spans="1:23">
      <c r="A14" s="17"/>
      <c r="B14" s="23" t="s">
        <v>79</v>
      </c>
      <c r="C14" s="16"/>
      <c r="D14" s="16"/>
      <c r="E14" s="16"/>
      <c r="F14" s="16"/>
      <c r="G14" s="16"/>
      <c r="H14" s="24"/>
      <c r="I14" s="39"/>
      <c r="J14" s="16"/>
      <c r="K14" s="16"/>
      <c r="L14" s="16"/>
      <c r="M14" s="39"/>
      <c r="N14" s="39"/>
      <c r="O14" s="41"/>
      <c r="P14" s="16"/>
      <c r="Q14" s="39"/>
      <c r="R14" s="108" t="s">
        <v>42</v>
      </c>
      <c r="S14" s="109"/>
      <c r="T14" s="16"/>
      <c r="U14" s="50"/>
      <c r="V14" s="50"/>
      <c r="W14" s="50"/>
    </row>
    <row r="15" spans="1:23">
      <c r="A15" s="17" t="s">
        <v>91</v>
      </c>
      <c r="B15" s="23" t="s">
        <v>110</v>
      </c>
      <c r="C15" s="2"/>
      <c r="D15" s="2">
        <v>0</v>
      </c>
      <c r="E15" s="2">
        <v>0</v>
      </c>
      <c r="F15" s="2">
        <v>0</v>
      </c>
      <c r="G15" s="2">
        <v>0</v>
      </c>
      <c r="H15" s="25">
        <f t="shared" si="0"/>
        <v>0</v>
      </c>
      <c r="I15" s="4">
        <f>ROUND(H15/'Table I'!D10*100,2)</f>
        <v>0</v>
      </c>
      <c r="J15" s="2">
        <f t="shared" si="1"/>
        <v>0</v>
      </c>
      <c r="K15" s="2">
        <v>0</v>
      </c>
      <c r="L15" s="2">
        <f t="shared" si="2"/>
        <v>0</v>
      </c>
      <c r="M15" s="4">
        <f>ROUND(L15/'Table I'!D10*100,2)</f>
        <v>0</v>
      </c>
      <c r="N15" s="4">
        <v>0</v>
      </c>
      <c r="O15" s="4">
        <f t="shared" ref="O15:O19" si="3">I15</f>
        <v>0</v>
      </c>
      <c r="P15" s="2">
        <v>0</v>
      </c>
      <c r="Q15" s="4">
        <v>0</v>
      </c>
      <c r="R15" s="4">
        <v>0</v>
      </c>
      <c r="S15" s="2">
        <v>0</v>
      </c>
      <c r="T15" s="25">
        <v>0</v>
      </c>
      <c r="U15" s="50">
        <v>0</v>
      </c>
      <c r="V15" s="50">
        <v>0</v>
      </c>
      <c r="W15" s="50">
        <v>0</v>
      </c>
    </row>
    <row r="16" spans="1:23">
      <c r="A16" s="17"/>
      <c r="B16" s="23" t="s">
        <v>79</v>
      </c>
      <c r="C16" s="16"/>
      <c r="D16" s="16"/>
      <c r="E16" s="16"/>
      <c r="F16" s="16"/>
      <c r="G16" s="16"/>
      <c r="H16" s="24"/>
      <c r="I16" s="39"/>
      <c r="J16" s="16"/>
      <c r="K16" s="16"/>
      <c r="L16" s="16"/>
      <c r="M16" s="39"/>
      <c r="N16" s="39"/>
      <c r="O16" s="41"/>
      <c r="P16" s="16"/>
      <c r="Q16" s="39"/>
      <c r="R16" s="108" t="s">
        <v>42</v>
      </c>
      <c r="S16" s="109"/>
      <c r="T16" s="16"/>
      <c r="U16" s="50"/>
      <c r="V16" s="50"/>
      <c r="W16" s="50"/>
    </row>
    <row r="17" spans="1:23">
      <c r="A17" s="17" t="s">
        <v>111</v>
      </c>
      <c r="B17" s="23" t="s">
        <v>112</v>
      </c>
      <c r="C17" s="2"/>
      <c r="D17" s="2">
        <v>0</v>
      </c>
      <c r="E17" s="2">
        <v>0</v>
      </c>
      <c r="F17" s="2">
        <v>0</v>
      </c>
      <c r="G17" s="2">
        <v>0</v>
      </c>
      <c r="H17" s="25">
        <f t="shared" si="0"/>
        <v>0</v>
      </c>
      <c r="I17" s="4">
        <f>ROUND(H17/'Table I'!D10*100,2)</f>
        <v>0</v>
      </c>
      <c r="J17" s="2">
        <f t="shared" si="1"/>
        <v>0</v>
      </c>
      <c r="K17" s="2">
        <v>0</v>
      </c>
      <c r="L17" s="2">
        <f t="shared" si="2"/>
        <v>0</v>
      </c>
      <c r="M17" s="4">
        <f>ROUND(L17/'Table I'!D10*100,2)</f>
        <v>0</v>
      </c>
      <c r="N17" s="4">
        <v>0</v>
      </c>
      <c r="O17" s="4">
        <f t="shared" si="3"/>
        <v>0</v>
      </c>
      <c r="P17" s="2">
        <v>0</v>
      </c>
      <c r="Q17" s="4">
        <v>0</v>
      </c>
      <c r="R17" s="4">
        <v>0</v>
      </c>
      <c r="S17" s="2">
        <v>0</v>
      </c>
      <c r="T17" s="25">
        <v>0</v>
      </c>
      <c r="U17" s="50">
        <v>0</v>
      </c>
      <c r="V17" s="50">
        <v>0</v>
      </c>
      <c r="W17" s="50">
        <v>0</v>
      </c>
    </row>
    <row r="18" spans="1:23">
      <c r="A18" s="17"/>
      <c r="B18" s="23" t="s">
        <v>79</v>
      </c>
      <c r="C18" s="16"/>
      <c r="D18" s="16"/>
      <c r="E18" s="16"/>
      <c r="F18" s="16"/>
      <c r="G18" s="16"/>
      <c r="H18" s="24"/>
      <c r="I18" s="39"/>
      <c r="J18" s="16"/>
      <c r="K18" s="16"/>
      <c r="L18" s="16"/>
      <c r="M18" s="39"/>
      <c r="N18" s="39"/>
      <c r="O18" s="41"/>
      <c r="P18" s="16"/>
      <c r="Q18" s="39"/>
      <c r="R18" s="108" t="s">
        <v>42</v>
      </c>
      <c r="S18" s="109"/>
      <c r="T18" s="16"/>
      <c r="U18" s="50"/>
      <c r="V18" s="50"/>
      <c r="W18" s="50"/>
    </row>
    <row r="19" spans="1:23">
      <c r="A19" s="17" t="s">
        <v>113</v>
      </c>
      <c r="B19" s="23" t="s">
        <v>114</v>
      </c>
      <c r="C19" s="2"/>
      <c r="D19" s="2">
        <v>0</v>
      </c>
      <c r="E19" s="2">
        <v>0</v>
      </c>
      <c r="F19" s="2">
        <v>0</v>
      </c>
      <c r="G19" s="2">
        <v>0</v>
      </c>
      <c r="H19" s="25">
        <f t="shared" ref="H19:H21" si="4">E19+F19+G19</f>
        <v>0</v>
      </c>
      <c r="I19" s="4">
        <f>ROUND(H19/'Table I'!D10*100,2)</f>
        <v>0</v>
      </c>
      <c r="J19" s="2">
        <f t="shared" ref="J19:J21" si="5">E19*1</f>
        <v>0</v>
      </c>
      <c r="K19" s="2">
        <v>0</v>
      </c>
      <c r="L19" s="2">
        <f t="shared" ref="L19:L21" si="6">J19+K19</f>
        <v>0</v>
      </c>
      <c r="M19" s="4">
        <f>ROUND(L19/'Table I'!D10*100,2)</f>
        <v>0</v>
      </c>
      <c r="N19" s="4">
        <v>0</v>
      </c>
      <c r="O19" s="4">
        <f t="shared" si="3"/>
        <v>0</v>
      </c>
      <c r="P19" s="2">
        <v>0</v>
      </c>
      <c r="Q19" s="4">
        <v>0</v>
      </c>
      <c r="R19" s="4">
        <v>0</v>
      </c>
      <c r="S19" s="2">
        <v>0</v>
      </c>
      <c r="T19" s="25">
        <v>0</v>
      </c>
      <c r="U19" s="50">
        <v>0</v>
      </c>
      <c r="V19" s="50">
        <v>0</v>
      </c>
      <c r="W19" s="50">
        <v>0</v>
      </c>
    </row>
    <row r="20" spans="1:23">
      <c r="A20" s="17"/>
      <c r="B20" s="23" t="s">
        <v>79</v>
      </c>
      <c r="C20" s="16"/>
      <c r="D20" s="16"/>
      <c r="E20" s="16"/>
      <c r="F20" s="16"/>
      <c r="G20" s="16"/>
      <c r="H20" s="24"/>
      <c r="I20" s="39"/>
      <c r="J20" s="16"/>
      <c r="K20" s="16"/>
      <c r="L20" s="16"/>
      <c r="M20" s="39"/>
      <c r="N20" s="39"/>
      <c r="O20" s="41"/>
      <c r="P20" s="16"/>
      <c r="Q20" s="39"/>
      <c r="R20" s="108" t="s">
        <v>42</v>
      </c>
      <c r="S20" s="109"/>
      <c r="T20" s="16"/>
      <c r="U20" s="50"/>
      <c r="V20" s="50"/>
      <c r="W20" s="50"/>
    </row>
    <row r="21" spans="1:23">
      <c r="A21" s="17" t="s">
        <v>115</v>
      </c>
      <c r="B21" s="23" t="s">
        <v>116</v>
      </c>
      <c r="C21" s="2"/>
      <c r="D21" s="2">
        <v>0</v>
      </c>
      <c r="E21" s="2">
        <v>0</v>
      </c>
      <c r="F21" s="2">
        <v>0</v>
      </c>
      <c r="G21" s="2">
        <v>0</v>
      </c>
      <c r="H21" s="25">
        <f t="shared" si="4"/>
        <v>0</v>
      </c>
      <c r="I21" s="4">
        <f>ROUND(H21/'Table I'!D10*100,2)</f>
        <v>0</v>
      </c>
      <c r="J21" s="2">
        <f t="shared" si="5"/>
        <v>0</v>
      </c>
      <c r="K21" s="2">
        <v>0</v>
      </c>
      <c r="L21" s="2">
        <f t="shared" si="6"/>
        <v>0</v>
      </c>
      <c r="M21" s="4">
        <f>ROUND(L21/'Table I'!D10*100,2)</f>
        <v>0</v>
      </c>
      <c r="N21" s="4">
        <v>0</v>
      </c>
      <c r="O21" s="4">
        <f t="shared" ref="O21:O25" si="7">I21</f>
        <v>0</v>
      </c>
      <c r="P21" s="2">
        <v>0</v>
      </c>
      <c r="Q21" s="4">
        <v>0</v>
      </c>
      <c r="R21" s="4">
        <v>0</v>
      </c>
      <c r="S21" s="2">
        <v>0</v>
      </c>
      <c r="T21" s="25">
        <v>0</v>
      </c>
      <c r="U21" s="50">
        <v>0</v>
      </c>
      <c r="V21" s="50">
        <v>0</v>
      </c>
      <c r="W21" s="50">
        <v>0</v>
      </c>
    </row>
    <row r="22" spans="1:23">
      <c r="A22" s="17"/>
      <c r="B22" s="23" t="s">
        <v>79</v>
      </c>
      <c r="C22" s="16"/>
      <c r="D22" s="16"/>
      <c r="E22" s="16"/>
      <c r="F22" s="16"/>
      <c r="G22" s="16"/>
      <c r="H22" s="24"/>
      <c r="I22" s="39"/>
      <c r="J22" s="16"/>
      <c r="K22" s="16"/>
      <c r="L22" s="16"/>
      <c r="M22" s="39"/>
      <c r="N22" s="39"/>
      <c r="O22" s="41"/>
      <c r="P22" s="16"/>
      <c r="Q22" s="39"/>
      <c r="R22" s="108" t="s">
        <v>42</v>
      </c>
      <c r="S22" s="109"/>
      <c r="T22" s="16"/>
      <c r="U22" s="50"/>
      <c r="V22" s="50"/>
      <c r="W22" s="50"/>
    </row>
    <row r="23" spans="1:23">
      <c r="A23" s="17" t="s">
        <v>117</v>
      </c>
      <c r="B23" s="23" t="s">
        <v>118</v>
      </c>
      <c r="C23" s="2"/>
      <c r="D23" s="2">
        <v>0</v>
      </c>
      <c r="E23" s="2">
        <v>0</v>
      </c>
      <c r="F23" s="2">
        <v>0</v>
      </c>
      <c r="G23" s="2">
        <v>0</v>
      </c>
      <c r="H23" s="25">
        <f>E23+F23+G23</f>
        <v>0</v>
      </c>
      <c r="I23" s="4">
        <f>ROUND(H23/'Table I'!D10*100,2)</f>
        <v>0</v>
      </c>
      <c r="J23" s="2">
        <f>E23*1</f>
        <v>0</v>
      </c>
      <c r="K23" s="2">
        <v>0</v>
      </c>
      <c r="L23" s="2">
        <f>J23+K23</f>
        <v>0</v>
      </c>
      <c r="M23" s="4">
        <f>ROUND(L23/'Table I'!D10*100,2)</f>
        <v>0</v>
      </c>
      <c r="N23" s="4">
        <v>0</v>
      </c>
      <c r="O23" s="4">
        <f t="shared" si="7"/>
        <v>0</v>
      </c>
      <c r="P23" s="2">
        <v>0</v>
      </c>
      <c r="Q23" s="4">
        <v>0</v>
      </c>
      <c r="R23" s="4">
        <v>0</v>
      </c>
      <c r="S23" s="2">
        <v>0</v>
      </c>
      <c r="T23" s="25">
        <v>0</v>
      </c>
      <c r="U23" s="50">
        <v>0</v>
      </c>
      <c r="V23" s="50">
        <v>0</v>
      </c>
      <c r="W23" s="50">
        <v>0</v>
      </c>
    </row>
    <row r="24" spans="1:23">
      <c r="A24" s="17"/>
      <c r="B24" s="23" t="s">
        <v>79</v>
      </c>
      <c r="C24" s="16"/>
      <c r="D24" s="16"/>
      <c r="E24" s="16"/>
      <c r="F24" s="16"/>
      <c r="G24" s="16"/>
      <c r="H24" s="24"/>
      <c r="I24" s="39"/>
      <c r="J24" s="16"/>
      <c r="K24" s="16"/>
      <c r="L24" s="16"/>
      <c r="M24" s="39"/>
      <c r="N24" s="39"/>
      <c r="O24" s="41"/>
      <c r="P24" s="16"/>
      <c r="Q24" s="39"/>
      <c r="R24" s="108" t="s">
        <v>42</v>
      </c>
      <c r="S24" s="109"/>
      <c r="T24" s="16"/>
      <c r="U24" s="50"/>
      <c r="V24" s="50"/>
      <c r="W24" s="50"/>
    </row>
    <row r="25" spans="1:23">
      <c r="A25" s="17" t="s">
        <v>119</v>
      </c>
      <c r="B25" s="23" t="s">
        <v>120</v>
      </c>
      <c r="C25" s="2"/>
      <c r="D25" s="2">
        <v>0</v>
      </c>
      <c r="E25" s="2">
        <v>0</v>
      </c>
      <c r="F25" s="2">
        <v>0</v>
      </c>
      <c r="G25" s="2">
        <v>0</v>
      </c>
      <c r="H25" s="25">
        <f>E25+F25+G25</f>
        <v>0</v>
      </c>
      <c r="I25" s="4">
        <f>ROUND(H25/'Table I'!D10*100,2)</f>
        <v>0</v>
      </c>
      <c r="J25" s="2">
        <f>E25*1</f>
        <v>0</v>
      </c>
      <c r="K25" s="2">
        <v>0</v>
      </c>
      <c r="L25" s="2">
        <f>J25+K25</f>
        <v>0</v>
      </c>
      <c r="M25" s="4">
        <f>ROUND(L25/'Table I'!D10*100,2)</f>
        <v>0</v>
      </c>
      <c r="N25" s="4">
        <v>0</v>
      </c>
      <c r="O25" s="4">
        <f t="shared" si="7"/>
        <v>0</v>
      </c>
      <c r="P25" s="2">
        <v>0</v>
      </c>
      <c r="Q25" s="4">
        <v>0</v>
      </c>
      <c r="R25" s="4">
        <v>0</v>
      </c>
      <c r="S25" s="2">
        <v>0</v>
      </c>
      <c r="T25" s="25">
        <v>0</v>
      </c>
      <c r="U25" s="50">
        <v>0</v>
      </c>
      <c r="V25" s="50">
        <v>0</v>
      </c>
      <c r="W25" s="50">
        <v>0</v>
      </c>
    </row>
    <row r="26" spans="1:23">
      <c r="A26" s="17"/>
      <c r="B26" s="23" t="s">
        <v>79</v>
      </c>
      <c r="C26" s="16"/>
      <c r="D26" s="16"/>
      <c r="E26" s="16"/>
      <c r="F26" s="16"/>
      <c r="G26" s="16"/>
      <c r="H26" s="24"/>
      <c r="I26" s="39"/>
      <c r="J26" s="16"/>
      <c r="K26" s="16"/>
      <c r="L26" s="16"/>
      <c r="M26" s="39"/>
      <c r="N26" s="39"/>
      <c r="O26" s="41"/>
      <c r="P26" s="16"/>
      <c r="Q26" s="39"/>
      <c r="R26" s="108" t="s">
        <v>42</v>
      </c>
      <c r="S26" s="109"/>
      <c r="T26" s="16"/>
      <c r="U26" s="50"/>
      <c r="V26" s="50"/>
      <c r="W26" s="50"/>
    </row>
    <row r="27" spans="1:23">
      <c r="A27" s="17" t="s">
        <v>121</v>
      </c>
      <c r="B27" s="23" t="s">
        <v>122</v>
      </c>
      <c r="C27" s="2"/>
      <c r="D27" s="2">
        <v>0</v>
      </c>
      <c r="E27" s="2">
        <v>0</v>
      </c>
      <c r="F27" s="2">
        <v>0</v>
      </c>
      <c r="G27" s="2">
        <v>0</v>
      </c>
      <c r="H27" s="25">
        <f>E27+F27+G27</f>
        <v>0</v>
      </c>
      <c r="I27" s="4">
        <f>ROUND(H27/'Table I'!D10*100,2)</f>
        <v>0</v>
      </c>
      <c r="J27" s="2">
        <f>E27*1</f>
        <v>0</v>
      </c>
      <c r="K27" s="2">
        <v>0</v>
      </c>
      <c r="L27" s="2">
        <f>J27+K27</f>
        <v>0</v>
      </c>
      <c r="M27" s="4">
        <f>ROUND(L27/'Table I'!D10*100,2)</f>
        <v>0</v>
      </c>
      <c r="N27" s="4">
        <v>0</v>
      </c>
      <c r="O27" s="4">
        <f>I27</f>
        <v>0</v>
      </c>
      <c r="P27" s="2">
        <v>0</v>
      </c>
      <c r="Q27" s="4">
        <v>0</v>
      </c>
      <c r="R27" s="4">
        <v>0</v>
      </c>
      <c r="S27" s="2">
        <v>0</v>
      </c>
      <c r="T27" s="25">
        <v>0</v>
      </c>
      <c r="U27" s="50">
        <v>0</v>
      </c>
      <c r="V27" s="50">
        <v>0</v>
      </c>
      <c r="W27" s="50">
        <v>0</v>
      </c>
    </row>
    <row r="28" spans="1:23">
      <c r="A28" s="17"/>
      <c r="B28" s="23" t="s">
        <v>79</v>
      </c>
      <c r="C28" s="16"/>
      <c r="D28" s="16"/>
      <c r="E28" s="16"/>
      <c r="F28" s="16"/>
      <c r="G28" s="16"/>
      <c r="H28" s="24"/>
      <c r="I28" s="39"/>
      <c r="J28" s="16"/>
      <c r="K28" s="16"/>
      <c r="L28" s="16"/>
      <c r="M28" s="39"/>
      <c r="N28" s="39"/>
      <c r="O28" s="41"/>
      <c r="P28" s="16"/>
      <c r="Q28" s="39"/>
      <c r="R28" s="108" t="s">
        <v>42</v>
      </c>
      <c r="S28" s="109"/>
      <c r="T28" s="16"/>
      <c r="U28" s="50"/>
      <c r="V28" s="50"/>
      <c r="W28" s="50"/>
    </row>
    <row r="29" spans="1:23" s="12" customFormat="1">
      <c r="A29" s="26"/>
      <c r="B29" s="27" t="s">
        <v>123</v>
      </c>
      <c r="C29" s="28"/>
      <c r="D29" s="29">
        <f t="shared" ref="D29:R29" si="8">D7+D9+D11+D13+D15+D17+D19+D21+D23+D25+D27</f>
        <v>1</v>
      </c>
      <c r="E29" s="29">
        <f t="shared" si="8"/>
        <v>24000</v>
      </c>
      <c r="F29" s="29">
        <f t="shared" si="8"/>
        <v>0</v>
      </c>
      <c r="G29" s="29">
        <f t="shared" si="8"/>
        <v>0</v>
      </c>
      <c r="H29" s="29">
        <f t="shared" si="8"/>
        <v>24000</v>
      </c>
      <c r="I29" s="42">
        <f t="shared" si="8"/>
        <v>0.19</v>
      </c>
      <c r="J29" s="29">
        <f t="shared" si="8"/>
        <v>24000</v>
      </c>
      <c r="K29" s="29">
        <f t="shared" si="8"/>
        <v>0</v>
      </c>
      <c r="L29" s="29">
        <f t="shared" si="8"/>
        <v>24000</v>
      </c>
      <c r="M29" s="42">
        <f t="shared" si="8"/>
        <v>0.19</v>
      </c>
      <c r="N29" s="42">
        <f t="shared" si="8"/>
        <v>0</v>
      </c>
      <c r="O29" s="43">
        <f>I29</f>
        <v>0.19</v>
      </c>
      <c r="P29" s="29">
        <f t="shared" si="8"/>
        <v>0</v>
      </c>
      <c r="Q29" s="42">
        <f>P29/H29*100</f>
        <v>0</v>
      </c>
      <c r="R29" s="42">
        <f t="shared" si="8"/>
        <v>0</v>
      </c>
      <c r="S29" s="29"/>
      <c r="T29" s="29">
        <f>T7+T9+T11+T13+T15+T17+T19+T21+T23+T25+T27</f>
        <v>24000</v>
      </c>
      <c r="U29" s="29">
        <v>0</v>
      </c>
      <c r="V29" s="29">
        <v>0</v>
      </c>
      <c r="W29" s="29">
        <v>0</v>
      </c>
    </row>
    <row r="30" spans="1:23">
      <c r="A30" s="87" t="s">
        <v>84</v>
      </c>
      <c r="B30" s="18" t="s">
        <v>124</v>
      </c>
      <c r="C30" s="16"/>
      <c r="D30" s="30"/>
      <c r="E30" s="30"/>
      <c r="F30" s="30"/>
      <c r="G30" s="30"/>
      <c r="H30" s="30"/>
      <c r="I30" s="39"/>
      <c r="J30" s="30"/>
      <c r="K30" s="30"/>
      <c r="L30" s="30"/>
      <c r="M30" s="39"/>
      <c r="N30" s="39"/>
      <c r="O30" s="41"/>
      <c r="P30" s="30"/>
      <c r="Q30" s="39"/>
      <c r="R30" s="48"/>
      <c r="S30" s="49"/>
      <c r="T30" s="30"/>
      <c r="U30" s="50"/>
      <c r="V30" s="50"/>
      <c r="W30" s="50"/>
    </row>
    <row r="31" spans="1:23">
      <c r="A31" s="17" t="s">
        <v>59</v>
      </c>
      <c r="B31" s="31" t="s">
        <v>125</v>
      </c>
      <c r="C31" s="2"/>
      <c r="D31" s="2">
        <v>0</v>
      </c>
      <c r="E31" s="2">
        <v>0</v>
      </c>
      <c r="F31" s="2">
        <v>0</v>
      </c>
      <c r="G31" s="2">
        <v>0</v>
      </c>
      <c r="H31" s="25">
        <f t="shared" ref="H31:H35" si="9">E31+F31+G31</f>
        <v>0</v>
      </c>
      <c r="I31" s="4">
        <f>ROUND(H31/'Table I'!D10*100,2)</f>
        <v>0</v>
      </c>
      <c r="J31" s="2">
        <f t="shared" ref="J31:J35" si="10">E31*1</f>
        <v>0</v>
      </c>
      <c r="K31" s="2">
        <v>0</v>
      </c>
      <c r="L31" s="2">
        <f t="shared" ref="L31:L35" si="11">J31+K31</f>
        <v>0</v>
      </c>
      <c r="M31" s="4">
        <f>ROUND(L31/'Table I'!D10*100,2)</f>
        <v>0</v>
      </c>
      <c r="N31" s="4">
        <v>0</v>
      </c>
      <c r="O31" s="4">
        <v>0</v>
      </c>
      <c r="P31" s="2">
        <v>0</v>
      </c>
      <c r="Q31" s="4">
        <v>0</v>
      </c>
      <c r="R31" s="4">
        <v>0</v>
      </c>
      <c r="S31" s="2">
        <v>0</v>
      </c>
      <c r="T31" s="25">
        <v>0</v>
      </c>
      <c r="U31" s="50"/>
      <c r="V31" s="50"/>
      <c r="W31" s="50"/>
    </row>
    <row r="32" spans="1:23">
      <c r="A32" s="17"/>
      <c r="B32" s="23" t="s">
        <v>79</v>
      </c>
      <c r="C32" s="16"/>
      <c r="D32" s="16"/>
      <c r="E32" s="16"/>
      <c r="F32" s="16"/>
      <c r="G32" s="16"/>
      <c r="H32" s="24"/>
      <c r="I32" s="39"/>
      <c r="J32" s="16"/>
      <c r="K32" s="16"/>
      <c r="L32" s="16"/>
      <c r="M32" s="39"/>
      <c r="N32" s="39"/>
      <c r="O32" s="41"/>
      <c r="P32" s="16"/>
      <c r="Q32" s="39"/>
      <c r="R32" s="108" t="s">
        <v>42</v>
      </c>
      <c r="S32" s="109"/>
      <c r="T32" s="16"/>
      <c r="U32" s="50"/>
      <c r="V32" s="50"/>
      <c r="W32" s="50"/>
    </row>
    <row r="33" spans="1:23">
      <c r="A33" s="17" t="s">
        <v>77</v>
      </c>
      <c r="B33" s="31" t="s">
        <v>126</v>
      </c>
      <c r="C33" s="2"/>
      <c r="D33" s="2">
        <v>0</v>
      </c>
      <c r="E33" s="2">
        <v>0</v>
      </c>
      <c r="F33" s="2">
        <v>0</v>
      </c>
      <c r="G33" s="2">
        <v>0</v>
      </c>
      <c r="H33" s="25">
        <f t="shared" si="9"/>
        <v>0</v>
      </c>
      <c r="I33" s="4">
        <f>ROUND(H33/'Table I'!D10*100,2)</f>
        <v>0</v>
      </c>
      <c r="J33" s="2">
        <f t="shared" si="10"/>
        <v>0</v>
      </c>
      <c r="K33" s="2">
        <v>0</v>
      </c>
      <c r="L33" s="2">
        <f t="shared" si="11"/>
        <v>0</v>
      </c>
      <c r="M33" s="4">
        <f>ROUND(L33/'Table I'!D10*100,2)</f>
        <v>0</v>
      </c>
      <c r="N33" s="4">
        <v>0</v>
      </c>
      <c r="O33" s="4">
        <v>0</v>
      </c>
      <c r="P33" s="2">
        <v>0</v>
      </c>
      <c r="Q33" s="4">
        <v>0</v>
      </c>
      <c r="R33" s="4">
        <v>0</v>
      </c>
      <c r="S33" s="2">
        <v>0</v>
      </c>
      <c r="T33" s="25">
        <v>0</v>
      </c>
      <c r="U33" s="50"/>
      <c r="V33" s="50"/>
      <c r="W33" s="50"/>
    </row>
    <row r="34" spans="1:23">
      <c r="A34" s="17"/>
      <c r="B34" s="23" t="s">
        <v>79</v>
      </c>
      <c r="C34" s="16"/>
      <c r="D34" s="16"/>
      <c r="E34" s="16"/>
      <c r="F34" s="16"/>
      <c r="G34" s="16"/>
      <c r="H34" s="24"/>
      <c r="I34" s="39"/>
      <c r="J34" s="16"/>
      <c r="K34" s="16"/>
      <c r="L34" s="16"/>
      <c r="M34" s="39"/>
      <c r="N34" s="39"/>
      <c r="O34" s="41"/>
      <c r="P34" s="16"/>
      <c r="Q34" s="39"/>
      <c r="R34" s="108" t="s">
        <v>42</v>
      </c>
      <c r="S34" s="109"/>
      <c r="T34" s="16"/>
      <c r="U34" s="50"/>
      <c r="V34" s="50"/>
      <c r="W34" s="50"/>
    </row>
    <row r="35" spans="1:23">
      <c r="A35" s="17" t="s">
        <v>80</v>
      </c>
      <c r="B35" s="31" t="s">
        <v>127</v>
      </c>
      <c r="C35" s="2"/>
      <c r="D35" s="2">
        <v>0</v>
      </c>
      <c r="E35" s="2">
        <v>0</v>
      </c>
      <c r="F35" s="2">
        <v>0</v>
      </c>
      <c r="G35" s="2">
        <v>0</v>
      </c>
      <c r="H35" s="25">
        <f t="shared" si="9"/>
        <v>0</v>
      </c>
      <c r="I35" s="4">
        <f>ROUND(H35/'Table I'!D10*100,2)</f>
        <v>0</v>
      </c>
      <c r="J35" s="2">
        <f t="shared" si="10"/>
        <v>0</v>
      </c>
      <c r="K35" s="2">
        <v>0</v>
      </c>
      <c r="L35" s="2">
        <f t="shared" si="11"/>
        <v>0</v>
      </c>
      <c r="M35" s="4">
        <f>ROUND(L35/'Table I'!D10*100,2)</f>
        <v>0</v>
      </c>
      <c r="N35" s="4">
        <v>0</v>
      </c>
      <c r="O35" s="4">
        <v>0</v>
      </c>
      <c r="P35" s="2">
        <v>0</v>
      </c>
      <c r="Q35" s="4">
        <v>0</v>
      </c>
      <c r="R35" s="4">
        <v>0</v>
      </c>
      <c r="S35" s="2">
        <v>0</v>
      </c>
      <c r="T35" s="25">
        <v>0</v>
      </c>
      <c r="U35" s="50"/>
      <c r="V35" s="50"/>
      <c r="W35" s="50"/>
    </row>
    <row r="36" spans="1:23">
      <c r="A36" s="17"/>
      <c r="B36" s="23" t="s">
        <v>79</v>
      </c>
      <c r="C36" s="16"/>
      <c r="D36" s="16"/>
      <c r="E36" s="16"/>
      <c r="F36" s="16"/>
      <c r="G36" s="16"/>
      <c r="H36" s="24"/>
      <c r="I36" s="39"/>
      <c r="J36" s="16"/>
      <c r="K36" s="16"/>
      <c r="L36" s="16"/>
      <c r="M36" s="39"/>
      <c r="N36" s="39"/>
      <c r="O36" s="41"/>
      <c r="P36" s="16"/>
      <c r="Q36" s="39"/>
      <c r="R36" s="108" t="s">
        <v>42</v>
      </c>
      <c r="S36" s="109"/>
      <c r="T36" s="16"/>
      <c r="U36" s="50"/>
      <c r="V36" s="50"/>
      <c r="W36" s="50"/>
    </row>
    <row r="37" spans="1:23">
      <c r="A37" s="17" t="s">
        <v>82</v>
      </c>
      <c r="B37" s="31" t="s">
        <v>128</v>
      </c>
      <c r="C37" s="2"/>
      <c r="D37" s="2">
        <v>1</v>
      </c>
      <c r="E37" s="2">
        <v>481600</v>
      </c>
      <c r="F37" s="2">
        <v>0</v>
      </c>
      <c r="G37" s="2">
        <v>0</v>
      </c>
      <c r="H37" s="25">
        <f>E37+F37+G37</f>
        <v>481600</v>
      </c>
      <c r="I37" s="4">
        <f>ROUND(H37/'Table I'!D10*100,2)</f>
        <v>3.75</v>
      </c>
      <c r="J37" s="2">
        <f>E37*1</f>
        <v>481600</v>
      </c>
      <c r="K37" s="2">
        <v>0</v>
      </c>
      <c r="L37" s="2">
        <f>J37+K37</f>
        <v>481600</v>
      </c>
      <c r="M37" s="4">
        <f>ROUND(L37/'Table I'!D10*100,2)</f>
        <v>3.75</v>
      </c>
      <c r="N37" s="4">
        <v>0</v>
      </c>
      <c r="O37" s="4">
        <f>I37</f>
        <v>3.75</v>
      </c>
      <c r="P37" s="2">
        <v>0</v>
      </c>
      <c r="Q37" s="4">
        <f>P37/H37*100</f>
        <v>0</v>
      </c>
      <c r="R37" s="4">
        <v>0</v>
      </c>
      <c r="S37" s="2">
        <v>0</v>
      </c>
      <c r="T37" s="25">
        <v>481600</v>
      </c>
      <c r="U37" s="50">
        <v>0</v>
      </c>
      <c r="V37" s="50">
        <v>0</v>
      </c>
      <c r="W37" s="50">
        <v>0</v>
      </c>
    </row>
    <row r="38" spans="1:23">
      <c r="A38" s="17"/>
      <c r="B38" s="32" t="s">
        <v>129</v>
      </c>
      <c r="C38" s="32" t="s">
        <v>130</v>
      </c>
      <c r="D38" s="32">
        <v>1</v>
      </c>
      <c r="E38" s="33">
        <v>481600</v>
      </c>
      <c r="F38" s="33">
        <v>0</v>
      </c>
      <c r="G38" s="33">
        <v>0</v>
      </c>
      <c r="H38" s="33">
        <f>E38+F38+G38</f>
        <v>481600</v>
      </c>
      <c r="I38" s="44">
        <f>ROUND(H38/'Table I'!D10*100,2)</f>
        <v>3.75</v>
      </c>
      <c r="J38" s="45">
        <f>E38*1</f>
        <v>481600</v>
      </c>
      <c r="K38" s="33">
        <v>0</v>
      </c>
      <c r="L38" s="33">
        <f>J38+K38</f>
        <v>481600</v>
      </c>
      <c r="M38" s="44">
        <f>ROUND(L38/'Table I'!D10*100,2)</f>
        <v>3.75</v>
      </c>
      <c r="N38" s="44">
        <v>0</v>
      </c>
      <c r="O38" s="44">
        <f>I38</f>
        <v>3.75</v>
      </c>
      <c r="P38" s="46">
        <v>0</v>
      </c>
      <c r="Q38" s="44">
        <f>P38/H38*100</f>
        <v>0</v>
      </c>
      <c r="R38" s="44">
        <v>0</v>
      </c>
      <c r="S38" s="33">
        <v>0</v>
      </c>
      <c r="T38" s="52">
        <v>481600</v>
      </c>
      <c r="U38" s="50"/>
      <c r="V38" s="50"/>
      <c r="W38" s="50"/>
    </row>
    <row r="39" spans="1:23">
      <c r="A39" s="17" t="s">
        <v>91</v>
      </c>
      <c r="B39" s="31" t="s">
        <v>131</v>
      </c>
      <c r="C39" s="2"/>
      <c r="D39" s="2">
        <v>0</v>
      </c>
      <c r="E39" s="34">
        <v>0</v>
      </c>
      <c r="F39" s="2">
        <v>0</v>
      </c>
      <c r="G39" s="2">
        <v>0</v>
      </c>
      <c r="H39" s="25">
        <f>E39+F39+G39</f>
        <v>0</v>
      </c>
      <c r="I39" s="4">
        <f>ROUND(H39/'Table I'!D10*100,2)</f>
        <v>0</v>
      </c>
      <c r="J39" s="2">
        <f>E39*1</f>
        <v>0</v>
      </c>
      <c r="K39" s="2">
        <v>0</v>
      </c>
      <c r="L39" s="2">
        <f>J39+K39</f>
        <v>0</v>
      </c>
      <c r="M39" s="4">
        <f>ROUND(L39/'Table I'!D10*100,2)</f>
        <v>0</v>
      </c>
      <c r="N39" s="4">
        <v>0</v>
      </c>
      <c r="O39" s="4">
        <f>ROUND(L39/'Table I'!D10*100,2)</f>
        <v>0</v>
      </c>
      <c r="P39" s="2">
        <v>0</v>
      </c>
      <c r="Q39" s="4">
        <v>0</v>
      </c>
      <c r="R39" s="4">
        <v>0</v>
      </c>
      <c r="S39" s="2">
        <v>0</v>
      </c>
      <c r="T39" s="34">
        <v>0</v>
      </c>
      <c r="U39" s="50"/>
      <c r="V39" s="50"/>
      <c r="W39" s="50"/>
    </row>
    <row r="40" spans="1:23">
      <c r="A40" s="17"/>
      <c r="B40" s="23" t="s">
        <v>79</v>
      </c>
      <c r="C40" s="16"/>
      <c r="D40" s="16"/>
      <c r="E40" s="16"/>
      <c r="F40" s="16"/>
      <c r="G40" s="16"/>
      <c r="H40" s="24"/>
      <c r="I40" s="39"/>
      <c r="J40" s="16"/>
      <c r="K40" s="16"/>
      <c r="L40" s="16"/>
      <c r="M40" s="39"/>
      <c r="N40" s="39"/>
      <c r="O40" s="41"/>
      <c r="P40" s="16"/>
      <c r="Q40" s="39"/>
      <c r="R40" s="108" t="s">
        <v>42</v>
      </c>
      <c r="S40" s="109"/>
      <c r="T40" s="16"/>
      <c r="U40" s="50"/>
      <c r="V40" s="50"/>
      <c r="W40" s="50"/>
    </row>
    <row r="41" spans="1:23" ht="30">
      <c r="A41" s="17" t="s">
        <v>111</v>
      </c>
      <c r="B41" s="31" t="s">
        <v>132</v>
      </c>
      <c r="C41" s="2"/>
      <c r="D41" s="2">
        <v>0</v>
      </c>
      <c r="E41" s="2">
        <v>0</v>
      </c>
      <c r="F41" s="2">
        <v>0</v>
      </c>
      <c r="G41" s="2">
        <v>0</v>
      </c>
      <c r="H41" s="25">
        <f>E41+F41+G41</f>
        <v>0</v>
      </c>
      <c r="I41" s="4">
        <f>ROUND(H41/'Table I'!D10*100,2)</f>
        <v>0</v>
      </c>
      <c r="J41" s="2">
        <f>E41*1</f>
        <v>0</v>
      </c>
      <c r="K41" s="2">
        <v>0</v>
      </c>
      <c r="L41" s="2">
        <f>J41+K41</f>
        <v>0</v>
      </c>
      <c r="M41" s="4">
        <f>ROUND(L41/'Table I'!D10*100,2)</f>
        <v>0</v>
      </c>
      <c r="N41" s="4">
        <v>0</v>
      </c>
      <c r="O41" s="4">
        <v>0</v>
      </c>
      <c r="P41" s="2">
        <v>0</v>
      </c>
      <c r="Q41" s="4">
        <v>0</v>
      </c>
      <c r="R41" s="4">
        <v>0</v>
      </c>
      <c r="S41" s="2">
        <v>0</v>
      </c>
      <c r="T41" s="25">
        <v>0</v>
      </c>
      <c r="U41" s="50"/>
      <c r="V41" s="50"/>
      <c r="W41" s="50"/>
    </row>
    <row r="42" spans="1:23">
      <c r="A42" s="17"/>
      <c r="B42" s="23" t="s">
        <v>79</v>
      </c>
      <c r="C42" s="16"/>
      <c r="D42" s="16"/>
      <c r="E42" s="16"/>
      <c r="F42" s="16"/>
      <c r="G42" s="16"/>
      <c r="H42" s="24"/>
      <c r="I42" s="39"/>
      <c r="J42" s="16"/>
      <c r="K42" s="16"/>
      <c r="L42" s="16"/>
      <c r="M42" s="39"/>
      <c r="N42" s="39"/>
      <c r="O42" s="41"/>
      <c r="P42" s="16"/>
      <c r="Q42" s="39"/>
      <c r="R42" s="108" t="s">
        <v>42</v>
      </c>
      <c r="S42" s="109"/>
      <c r="T42" s="16"/>
      <c r="U42" s="50"/>
      <c r="V42" s="50"/>
      <c r="W42" s="50"/>
    </row>
    <row r="43" spans="1:23">
      <c r="A43" s="17" t="s">
        <v>113</v>
      </c>
      <c r="B43" s="31" t="s">
        <v>133</v>
      </c>
      <c r="C43" s="2"/>
      <c r="D43" s="2">
        <v>0</v>
      </c>
      <c r="E43" s="2">
        <v>0</v>
      </c>
      <c r="F43" s="2">
        <v>0</v>
      </c>
      <c r="G43" s="2">
        <v>0</v>
      </c>
      <c r="H43" s="25">
        <f>E43+F43+G43</f>
        <v>0</v>
      </c>
      <c r="I43" s="4">
        <f>ROUND(H43/'Table I'!D10*100,2)</f>
        <v>0</v>
      </c>
      <c r="J43" s="2">
        <f>E43*1</f>
        <v>0</v>
      </c>
      <c r="K43" s="2">
        <v>0</v>
      </c>
      <c r="L43" s="2">
        <f>J43+K43</f>
        <v>0</v>
      </c>
      <c r="M43" s="4">
        <f>ROUND(L43/'Table I'!D10*100,2)</f>
        <v>0</v>
      </c>
      <c r="N43" s="4">
        <v>0</v>
      </c>
      <c r="O43" s="4">
        <v>0</v>
      </c>
      <c r="P43" s="2">
        <v>0</v>
      </c>
      <c r="Q43" s="4">
        <v>0</v>
      </c>
      <c r="R43" s="4">
        <v>0</v>
      </c>
      <c r="S43" s="2">
        <v>0</v>
      </c>
      <c r="T43" s="25">
        <v>0</v>
      </c>
      <c r="U43" s="50"/>
      <c r="V43" s="50"/>
      <c r="W43" s="50"/>
    </row>
    <row r="44" spans="1:23">
      <c r="A44" s="17"/>
      <c r="B44" s="23" t="s">
        <v>79</v>
      </c>
      <c r="C44" s="16"/>
      <c r="D44" s="16"/>
      <c r="E44" s="16"/>
      <c r="F44" s="16"/>
      <c r="G44" s="16"/>
      <c r="H44" s="24"/>
      <c r="I44" s="39"/>
      <c r="J44" s="16"/>
      <c r="K44" s="16"/>
      <c r="L44" s="16"/>
      <c r="M44" s="39"/>
      <c r="N44" s="39"/>
      <c r="O44" s="41"/>
      <c r="P44" s="16"/>
      <c r="Q44" s="39"/>
      <c r="R44" s="108" t="s">
        <v>42</v>
      </c>
      <c r="S44" s="109"/>
      <c r="T44" s="16"/>
      <c r="U44" s="50"/>
      <c r="V44" s="50"/>
      <c r="W44" s="50"/>
    </row>
    <row r="45" spans="1:23" s="12" customFormat="1">
      <c r="A45" s="26"/>
      <c r="B45" s="27" t="s">
        <v>134</v>
      </c>
      <c r="C45" s="28"/>
      <c r="D45" s="29">
        <f t="shared" ref="D45:T45" si="12">D31+D33+D35+D37+D39+D41+D43</f>
        <v>1</v>
      </c>
      <c r="E45" s="29">
        <f t="shared" si="12"/>
        <v>481600</v>
      </c>
      <c r="F45" s="29">
        <f t="shared" si="12"/>
        <v>0</v>
      </c>
      <c r="G45" s="29">
        <f t="shared" si="12"/>
        <v>0</v>
      </c>
      <c r="H45" s="29">
        <f t="shared" si="12"/>
        <v>481600</v>
      </c>
      <c r="I45" s="42">
        <f t="shared" si="12"/>
        <v>3.75</v>
      </c>
      <c r="J45" s="29">
        <f t="shared" si="12"/>
        <v>481600</v>
      </c>
      <c r="K45" s="29">
        <f t="shared" si="12"/>
        <v>0</v>
      </c>
      <c r="L45" s="29">
        <f t="shared" si="12"/>
        <v>481600</v>
      </c>
      <c r="M45" s="42">
        <f t="shared" si="12"/>
        <v>3.75</v>
      </c>
      <c r="N45" s="42">
        <f t="shared" si="12"/>
        <v>0</v>
      </c>
      <c r="O45" s="42">
        <f t="shared" si="12"/>
        <v>3.75</v>
      </c>
      <c r="P45" s="29">
        <f t="shared" si="12"/>
        <v>0</v>
      </c>
      <c r="Q45" s="42">
        <f>P45/H45*100</f>
        <v>0</v>
      </c>
      <c r="R45" s="42">
        <f t="shared" si="12"/>
        <v>0</v>
      </c>
      <c r="S45" s="29">
        <f t="shared" si="12"/>
        <v>0</v>
      </c>
      <c r="T45" s="29">
        <f t="shared" si="12"/>
        <v>481600</v>
      </c>
      <c r="U45" s="53">
        <v>0</v>
      </c>
      <c r="V45" s="53">
        <v>0</v>
      </c>
      <c r="W45" s="53">
        <v>0</v>
      </c>
    </row>
    <row r="46" spans="1:23">
      <c r="A46" s="87" t="s">
        <v>135</v>
      </c>
      <c r="B46" s="35" t="s">
        <v>136</v>
      </c>
      <c r="C46" s="16"/>
      <c r="D46" s="2"/>
      <c r="E46" s="2"/>
      <c r="F46" s="16"/>
      <c r="G46" s="16"/>
      <c r="H46" s="24">
        <f t="shared" ref="H46:H47" si="13">E46+F46+G46</f>
        <v>0</v>
      </c>
      <c r="I46" s="41"/>
      <c r="J46" s="16"/>
      <c r="K46" s="16"/>
      <c r="L46" s="16"/>
      <c r="M46" s="41"/>
      <c r="N46" s="39"/>
      <c r="O46" s="41">
        <f>I46+L46+N46</f>
        <v>0</v>
      </c>
      <c r="P46" s="16"/>
      <c r="Q46" s="39"/>
      <c r="R46" s="108" t="s">
        <v>42</v>
      </c>
      <c r="S46" s="109"/>
      <c r="T46" s="2"/>
      <c r="U46" s="50"/>
      <c r="V46" s="50"/>
      <c r="W46" s="50"/>
    </row>
    <row r="47" spans="1:23">
      <c r="A47" s="36" t="s">
        <v>59</v>
      </c>
      <c r="B47" s="31" t="s">
        <v>137</v>
      </c>
      <c r="C47" s="2"/>
      <c r="D47" s="2">
        <v>0</v>
      </c>
      <c r="E47" s="2">
        <v>0</v>
      </c>
      <c r="F47" s="2">
        <v>0</v>
      </c>
      <c r="G47" s="2">
        <v>0</v>
      </c>
      <c r="H47" s="25">
        <f t="shared" si="13"/>
        <v>0</v>
      </c>
      <c r="I47" s="4">
        <f>ROUND(H47/'Table I'!D10*100,2)</f>
        <v>0</v>
      </c>
      <c r="J47" s="2">
        <f t="shared" ref="J47:J51" si="14">E47*1</f>
        <v>0</v>
      </c>
      <c r="K47" s="2">
        <v>0</v>
      </c>
      <c r="L47" s="2">
        <f t="shared" ref="L47:L51" si="15">J47+K47</f>
        <v>0</v>
      </c>
      <c r="M47" s="4">
        <f>ROUND(L47/'Table I'!D10*100,2)</f>
        <v>0</v>
      </c>
      <c r="N47" s="4">
        <v>0</v>
      </c>
      <c r="O47" s="4">
        <v>0</v>
      </c>
      <c r="P47" s="2">
        <v>0</v>
      </c>
      <c r="Q47" s="4">
        <v>0</v>
      </c>
      <c r="R47" s="4">
        <v>0</v>
      </c>
      <c r="S47" s="2">
        <v>0</v>
      </c>
      <c r="T47" s="25">
        <v>0</v>
      </c>
      <c r="U47" s="50"/>
      <c r="V47" s="50"/>
      <c r="W47" s="50"/>
    </row>
    <row r="48" spans="1:23">
      <c r="A48" s="17"/>
      <c r="B48" s="23" t="s">
        <v>79</v>
      </c>
      <c r="C48" s="16"/>
      <c r="D48" s="16"/>
      <c r="E48" s="16"/>
      <c r="F48" s="16"/>
      <c r="G48" s="16"/>
      <c r="H48" s="24"/>
      <c r="I48" s="39"/>
      <c r="J48" s="16"/>
      <c r="K48" s="16"/>
      <c r="L48" s="16"/>
      <c r="M48" s="39"/>
      <c r="N48" s="39"/>
      <c r="O48" s="41"/>
      <c r="P48" s="16"/>
      <c r="Q48" s="39"/>
      <c r="R48" s="108" t="s">
        <v>42</v>
      </c>
      <c r="S48" s="109"/>
      <c r="T48" s="16"/>
      <c r="U48" s="50"/>
      <c r="V48" s="50"/>
      <c r="W48" s="50"/>
    </row>
    <row r="49" spans="1:23">
      <c r="A49" s="36" t="s">
        <v>77</v>
      </c>
      <c r="B49" s="31" t="s">
        <v>138</v>
      </c>
      <c r="C49" s="2"/>
      <c r="D49" s="2">
        <v>0</v>
      </c>
      <c r="E49" s="2">
        <v>0</v>
      </c>
      <c r="F49" s="2">
        <v>0</v>
      </c>
      <c r="G49" s="2">
        <v>0</v>
      </c>
      <c r="H49" s="25">
        <f>E49+F49+G49</f>
        <v>0</v>
      </c>
      <c r="I49" s="4">
        <f>ROUND(H49/'Table I'!D10*100,2)</f>
        <v>0</v>
      </c>
      <c r="J49" s="2">
        <f t="shared" si="14"/>
        <v>0</v>
      </c>
      <c r="K49" s="2">
        <v>0</v>
      </c>
      <c r="L49" s="2">
        <f t="shared" si="15"/>
        <v>0</v>
      </c>
      <c r="M49" s="4">
        <f>ROUND(L49/'Table I'!D10*100,2)</f>
        <v>0</v>
      </c>
      <c r="N49" s="4">
        <v>0</v>
      </c>
      <c r="O49" s="4">
        <v>0</v>
      </c>
      <c r="P49" s="2">
        <v>0</v>
      </c>
      <c r="Q49" s="4">
        <v>0</v>
      </c>
      <c r="R49" s="4">
        <v>0</v>
      </c>
      <c r="S49" s="2">
        <v>0</v>
      </c>
      <c r="T49" s="25">
        <v>0</v>
      </c>
      <c r="U49" s="50"/>
      <c r="V49" s="50"/>
      <c r="W49" s="50"/>
    </row>
    <row r="50" spans="1:23">
      <c r="A50" s="17"/>
      <c r="B50" s="23" t="s">
        <v>79</v>
      </c>
      <c r="C50" s="16"/>
      <c r="D50" s="16"/>
      <c r="E50" s="16"/>
      <c r="F50" s="16"/>
      <c r="G50" s="16"/>
      <c r="H50" s="24"/>
      <c r="I50" s="39"/>
      <c r="J50" s="16"/>
      <c r="K50" s="16"/>
      <c r="L50" s="16"/>
      <c r="M50" s="39"/>
      <c r="N50" s="39"/>
      <c r="O50" s="41"/>
      <c r="P50" s="16"/>
      <c r="Q50" s="39"/>
      <c r="R50" s="108" t="s">
        <v>42</v>
      </c>
      <c r="S50" s="109"/>
      <c r="T50" s="16"/>
      <c r="U50" s="50"/>
      <c r="V50" s="50"/>
      <c r="W50" s="50"/>
    </row>
    <row r="51" spans="1:23" ht="30">
      <c r="A51" s="37" t="s">
        <v>80</v>
      </c>
      <c r="B51" s="31" t="s">
        <v>139</v>
      </c>
      <c r="C51" s="2"/>
      <c r="D51" s="2">
        <v>0</v>
      </c>
      <c r="E51" s="2">
        <v>0</v>
      </c>
      <c r="F51" s="2">
        <v>0</v>
      </c>
      <c r="G51" s="2">
        <v>0</v>
      </c>
      <c r="H51" s="25">
        <f>E51+F51+G51</f>
        <v>0</v>
      </c>
      <c r="I51" s="4">
        <f>ROUND(H51/'Table I'!D10*100,2)</f>
        <v>0</v>
      </c>
      <c r="J51" s="2">
        <f t="shared" si="14"/>
        <v>0</v>
      </c>
      <c r="K51" s="2">
        <v>0</v>
      </c>
      <c r="L51" s="2">
        <f t="shared" si="15"/>
        <v>0</v>
      </c>
      <c r="M51" s="4">
        <f>ROUND(L51/'Table I'!D10*100,2)</f>
        <v>0</v>
      </c>
      <c r="N51" s="4">
        <v>0</v>
      </c>
      <c r="O51" s="4">
        <v>0</v>
      </c>
      <c r="P51" s="2">
        <v>0</v>
      </c>
      <c r="Q51" s="4">
        <v>0</v>
      </c>
      <c r="R51" s="4">
        <v>0</v>
      </c>
      <c r="S51" s="2">
        <v>0</v>
      </c>
      <c r="T51" s="25">
        <v>0</v>
      </c>
      <c r="U51" s="50"/>
      <c r="V51" s="50"/>
      <c r="W51" s="50"/>
    </row>
    <row r="52" spans="1:23">
      <c r="A52" s="17"/>
      <c r="B52" s="23" t="s">
        <v>79</v>
      </c>
      <c r="C52" s="16"/>
      <c r="D52" s="16"/>
      <c r="E52" s="16"/>
      <c r="F52" s="16"/>
      <c r="G52" s="16"/>
      <c r="H52" s="24"/>
      <c r="I52" s="39"/>
      <c r="J52" s="16"/>
      <c r="K52" s="16"/>
      <c r="L52" s="16"/>
      <c r="M52" s="39"/>
      <c r="N52" s="39"/>
      <c r="O52" s="41"/>
      <c r="P52" s="16"/>
      <c r="Q52" s="39"/>
      <c r="R52" s="108" t="s">
        <v>42</v>
      </c>
      <c r="S52" s="109"/>
      <c r="T52" s="16"/>
      <c r="U52" s="50"/>
      <c r="V52" s="50"/>
      <c r="W52" s="50"/>
    </row>
    <row r="53" spans="1:23">
      <c r="A53" s="17"/>
      <c r="B53" s="27" t="s">
        <v>140</v>
      </c>
      <c r="C53" s="16"/>
      <c r="D53" s="30">
        <f>D47+D49+D51</f>
        <v>0</v>
      </c>
      <c r="E53" s="30">
        <f t="shared" ref="E53:R53" si="16">E47+E49+E51</f>
        <v>0</v>
      </c>
      <c r="F53" s="30">
        <f t="shared" si="16"/>
        <v>0</v>
      </c>
      <c r="G53" s="30">
        <f t="shared" si="16"/>
        <v>0</v>
      </c>
      <c r="H53" s="30">
        <f t="shared" si="16"/>
        <v>0</v>
      </c>
      <c r="I53" s="39">
        <f t="shared" si="16"/>
        <v>0</v>
      </c>
      <c r="J53" s="30">
        <f t="shared" si="16"/>
        <v>0</v>
      </c>
      <c r="K53" s="30">
        <f t="shared" si="16"/>
        <v>0</v>
      </c>
      <c r="L53" s="30">
        <f t="shared" si="16"/>
        <v>0</v>
      </c>
      <c r="M53" s="39">
        <f t="shared" si="16"/>
        <v>0</v>
      </c>
      <c r="N53" s="39">
        <f t="shared" si="16"/>
        <v>0</v>
      </c>
      <c r="O53" s="39">
        <f t="shared" si="16"/>
        <v>0</v>
      </c>
      <c r="P53" s="30">
        <f t="shared" si="16"/>
        <v>0</v>
      </c>
      <c r="Q53" s="39">
        <f t="shared" si="16"/>
        <v>0</v>
      </c>
      <c r="R53" s="39">
        <f t="shared" si="16"/>
        <v>0</v>
      </c>
      <c r="S53" s="30"/>
      <c r="T53" s="30">
        <f>T47+T49+T51</f>
        <v>0</v>
      </c>
      <c r="U53" s="50"/>
      <c r="V53" s="50"/>
      <c r="W53" s="50"/>
    </row>
    <row r="54" spans="1:23">
      <c r="A54" s="87" t="s">
        <v>141</v>
      </c>
      <c r="B54" s="38" t="s">
        <v>142</v>
      </c>
      <c r="C54" s="16"/>
      <c r="D54" s="16"/>
      <c r="E54" s="16"/>
      <c r="F54" s="16"/>
      <c r="G54" s="16"/>
      <c r="H54" s="16"/>
      <c r="I54" s="39"/>
      <c r="J54" s="16"/>
      <c r="K54" s="16"/>
      <c r="L54" s="16"/>
      <c r="M54" s="39"/>
      <c r="N54" s="39"/>
      <c r="O54" s="41"/>
      <c r="P54" s="16"/>
      <c r="Q54" s="39"/>
      <c r="R54" s="108" t="s">
        <v>42</v>
      </c>
      <c r="S54" s="109"/>
      <c r="T54" s="16"/>
      <c r="U54" s="50"/>
      <c r="V54" s="50"/>
      <c r="W54" s="50"/>
    </row>
    <row r="55" spans="1:23">
      <c r="A55" s="17" t="s">
        <v>59</v>
      </c>
      <c r="B55" s="23" t="s">
        <v>143</v>
      </c>
      <c r="C55" s="2"/>
      <c r="D55" s="2">
        <v>0</v>
      </c>
      <c r="E55" s="2">
        <v>0</v>
      </c>
      <c r="F55" s="2">
        <v>0</v>
      </c>
      <c r="G55" s="2">
        <v>0</v>
      </c>
      <c r="H55" s="25">
        <f t="shared" ref="H55:H59" si="17">E55+F55+G55</f>
        <v>0</v>
      </c>
      <c r="I55" s="4">
        <f>ROUND(H55/'Table I'!D10*100,2)</f>
        <v>0</v>
      </c>
      <c r="J55" s="2">
        <f t="shared" ref="J55:J59" si="18">E55*1</f>
        <v>0</v>
      </c>
      <c r="K55" s="2">
        <v>0</v>
      </c>
      <c r="L55" s="2">
        <f t="shared" ref="L55:L59" si="19">J55+K55</f>
        <v>0</v>
      </c>
      <c r="M55" s="4">
        <f>ROUND(L55/'Table I'!D10*100,2)</f>
        <v>0</v>
      </c>
      <c r="N55" s="4">
        <v>0</v>
      </c>
      <c r="O55" s="4">
        <v>0</v>
      </c>
      <c r="P55" s="2">
        <v>0</v>
      </c>
      <c r="Q55" s="4">
        <v>0</v>
      </c>
      <c r="R55" s="4">
        <v>0</v>
      </c>
      <c r="S55" s="2">
        <v>0</v>
      </c>
      <c r="T55" s="25">
        <v>0</v>
      </c>
      <c r="U55" s="50"/>
      <c r="V55" s="50"/>
      <c r="W55" s="50"/>
    </row>
    <row r="56" spans="1:23">
      <c r="A56" s="17"/>
      <c r="B56" s="23" t="s">
        <v>79</v>
      </c>
      <c r="C56" s="16"/>
      <c r="D56" s="16"/>
      <c r="E56" s="16"/>
      <c r="F56" s="16"/>
      <c r="G56" s="16"/>
      <c r="H56" s="24"/>
      <c r="I56" s="39"/>
      <c r="J56" s="16"/>
      <c r="K56" s="16"/>
      <c r="L56" s="16"/>
      <c r="M56" s="39"/>
      <c r="N56" s="39"/>
      <c r="O56" s="41"/>
      <c r="P56" s="16"/>
      <c r="Q56" s="39"/>
      <c r="R56" s="108" t="s">
        <v>42</v>
      </c>
      <c r="S56" s="109"/>
      <c r="T56" s="16"/>
      <c r="U56" s="50"/>
      <c r="V56" s="50"/>
      <c r="W56" s="50"/>
    </row>
    <row r="57" spans="1:23" ht="30">
      <c r="A57" s="17" t="s">
        <v>77</v>
      </c>
      <c r="B57" s="23" t="s">
        <v>144</v>
      </c>
      <c r="C57" s="2"/>
      <c r="D57" s="2">
        <v>0</v>
      </c>
      <c r="E57" s="25">
        <v>0</v>
      </c>
      <c r="F57" s="2">
        <v>0</v>
      </c>
      <c r="G57" s="2">
        <v>0</v>
      </c>
      <c r="H57" s="25">
        <f t="shared" si="17"/>
        <v>0</v>
      </c>
      <c r="I57" s="4">
        <f>ROUND(H57/'Table I'!D10*100,2)</f>
        <v>0</v>
      </c>
      <c r="J57" s="2">
        <v>0</v>
      </c>
      <c r="K57" s="2">
        <v>0</v>
      </c>
      <c r="L57" s="2">
        <f t="shared" si="19"/>
        <v>0</v>
      </c>
      <c r="M57" s="4">
        <f>ROUND(L57/'Table I'!D10*100,2)</f>
        <v>0</v>
      </c>
      <c r="N57" s="4">
        <v>0</v>
      </c>
      <c r="O57" s="4">
        <v>0</v>
      </c>
      <c r="P57" s="2">
        <v>0</v>
      </c>
      <c r="Q57" s="4">
        <v>0</v>
      </c>
      <c r="R57" s="4">
        <v>0</v>
      </c>
      <c r="S57" s="2">
        <v>0</v>
      </c>
      <c r="T57" s="34">
        <v>0</v>
      </c>
      <c r="U57" s="50"/>
      <c r="V57" s="50"/>
      <c r="W57" s="50"/>
    </row>
    <row r="58" spans="1:23">
      <c r="A58" s="17"/>
      <c r="B58" s="23" t="s">
        <v>79</v>
      </c>
      <c r="C58" s="16"/>
      <c r="D58" s="16"/>
      <c r="E58" s="16"/>
      <c r="F58" s="16"/>
      <c r="G58" s="16"/>
      <c r="H58" s="24"/>
      <c r="I58" s="39"/>
      <c r="J58" s="16"/>
      <c r="K58" s="16"/>
      <c r="L58" s="16"/>
      <c r="M58" s="39"/>
      <c r="N58" s="39"/>
      <c r="O58" s="41"/>
      <c r="P58" s="16"/>
      <c r="Q58" s="39"/>
      <c r="R58" s="108" t="s">
        <v>42</v>
      </c>
      <c r="S58" s="109"/>
      <c r="T58" s="16"/>
      <c r="U58" s="50"/>
      <c r="V58" s="50"/>
      <c r="W58" s="50"/>
    </row>
    <row r="59" spans="1:23">
      <c r="A59" s="17" t="s">
        <v>80</v>
      </c>
      <c r="B59" s="23" t="s">
        <v>145</v>
      </c>
      <c r="C59" s="2"/>
      <c r="D59" s="2">
        <v>0</v>
      </c>
      <c r="E59" s="2">
        <v>0</v>
      </c>
      <c r="F59" s="2">
        <v>0</v>
      </c>
      <c r="G59" s="2">
        <v>0</v>
      </c>
      <c r="H59" s="25">
        <f t="shared" si="17"/>
        <v>0</v>
      </c>
      <c r="I59" s="4">
        <f>ROUND(H59/'Table I'!D10*100,2)</f>
        <v>0</v>
      </c>
      <c r="J59" s="2">
        <f t="shared" si="18"/>
        <v>0</v>
      </c>
      <c r="K59" s="2">
        <v>0</v>
      </c>
      <c r="L59" s="2">
        <f t="shared" si="19"/>
        <v>0</v>
      </c>
      <c r="M59" s="4">
        <f>ROUND(L59/'Table I'!D10*100,2)</f>
        <v>0</v>
      </c>
      <c r="N59" s="4">
        <v>0</v>
      </c>
      <c r="O59" s="4">
        <v>0</v>
      </c>
      <c r="P59" s="2">
        <v>0</v>
      </c>
      <c r="Q59" s="4">
        <v>0</v>
      </c>
      <c r="R59" s="4">
        <v>0</v>
      </c>
      <c r="S59" s="2">
        <v>0</v>
      </c>
      <c r="T59" s="25">
        <v>0</v>
      </c>
      <c r="U59" s="50"/>
      <c r="V59" s="50"/>
      <c r="W59" s="50"/>
    </row>
    <row r="60" spans="1:23">
      <c r="A60" s="17"/>
      <c r="B60" s="23" t="s">
        <v>79</v>
      </c>
      <c r="C60" s="16"/>
      <c r="D60" s="16"/>
      <c r="E60" s="16"/>
      <c r="F60" s="16"/>
      <c r="G60" s="16"/>
      <c r="H60" s="24"/>
      <c r="I60" s="39"/>
      <c r="J60" s="16"/>
      <c r="K60" s="16"/>
      <c r="L60" s="16"/>
      <c r="M60" s="39"/>
      <c r="N60" s="39"/>
      <c r="O60" s="41"/>
      <c r="P60" s="16"/>
      <c r="Q60" s="39"/>
      <c r="R60" s="108" t="s">
        <v>42</v>
      </c>
      <c r="S60" s="109"/>
      <c r="T60" s="16"/>
      <c r="U60" s="50"/>
      <c r="V60" s="50"/>
      <c r="W60" s="50"/>
    </row>
    <row r="61" spans="1:23" ht="45">
      <c r="A61" s="17" t="s">
        <v>82</v>
      </c>
      <c r="B61" s="23" t="s">
        <v>146</v>
      </c>
      <c r="C61" s="2"/>
      <c r="D61" s="2">
        <v>0</v>
      </c>
      <c r="E61" s="2">
        <v>0</v>
      </c>
      <c r="F61" s="2">
        <v>0</v>
      </c>
      <c r="G61" s="2">
        <v>0</v>
      </c>
      <c r="H61" s="25">
        <f t="shared" ref="H61:H65" si="20">E61+F61+G61</f>
        <v>0</v>
      </c>
      <c r="I61" s="4">
        <f>ROUND(H61/'Table I'!D10*100,2)</f>
        <v>0</v>
      </c>
      <c r="J61" s="2">
        <f t="shared" ref="J61:J65" si="21">E61*1</f>
        <v>0</v>
      </c>
      <c r="K61" s="2">
        <v>0</v>
      </c>
      <c r="L61" s="2">
        <f t="shared" ref="L61:L65" si="22">J61+K61</f>
        <v>0</v>
      </c>
      <c r="M61" s="4">
        <f>ROUND(L61/'Table I'!D10*100,2)</f>
        <v>0</v>
      </c>
      <c r="N61" s="4">
        <v>0</v>
      </c>
      <c r="O61" s="4">
        <v>0</v>
      </c>
      <c r="P61" s="2">
        <v>0</v>
      </c>
      <c r="Q61" s="4">
        <v>0</v>
      </c>
      <c r="R61" s="4">
        <v>0</v>
      </c>
      <c r="S61" s="2">
        <v>0</v>
      </c>
      <c r="T61" s="25">
        <v>0</v>
      </c>
      <c r="U61" s="50"/>
      <c r="V61" s="50"/>
      <c r="W61" s="50"/>
    </row>
    <row r="62" spans="1:23">
      <c r="A62" s="17"/>
      <c r="B62" s="23" t="s">
        <v>79</v>
      </c>
      <c r="C62" s="16"/>
      <c r="D62" s="16"/>
      <c r="E62" s="16"/>
      <c r="F62" s="16"/>
      <c r="G62" s="16"/>
      <c r="H62" s="24"/>
      <c r="I62" s="39"/>
      <c r="J62" s="16"/>
      <c r="K62" s="16"/>
      <c r="L62" s="16"/>
      <c r="M62" s="39"/>
      <c r="N62" s="39"/>
      <c r="O62" s="41"/>
      <c r="P62" s="16"/>
      <c r="Q62" s="39"/>
      <c r="R62" s="108" t="s">
        <v>42</v>
      </c>
      <c r="S62" s="109"/>
      <c r="T62" s="16"/>
      <c r="U62" s="50"/>
      <c r="V62" s="50"/>
      <c r="W62" s="50"/>
    </row>
    <row r="63" spans="1:23" ht="45">
      <c r="A63" s="17" t="s">
        <v>91</v>
      </c>
      <c r="B63" s="23" t="s">
        <v>147</v>
      </c>
      <c r="C63" s="2"/>
      <c r="D63" s="2">
        <v>0</v>
      </c>
      <c r="E63" s="2">
        <v>0</v>
      </c>
      <c r="F63" s="2">
        <v>0</v>
      </c>
      <c r="G63" s="2">
        <v>0</v>
      </c>
      <c r="H63" s="25">
        <f t="shared" si="20"/>
        <v>0</v>
      </c>
      <c r="I63" s="4">
        <f>ROUND(H63/'Table I'!D10*100,2)</f>
        <v>0</v>
      </c>
      <c r="J63" s="2">
        <f t="shared" si="21"/>
        <v>0</v>
      </c>
      <c r="K63" s="2">
        <v>0</v>
      </c>
      <c r="L63" s="2">
        <f t="shared" si="22"/>
        <v>0</v>
      </c>
      <c r="M63" s="4">
        <f>ROUND(L63/'Table I'!D10*100,2)</f>
        <v>0</v>
      </c>
      <c r="N63" s="4">
        <v>0</v>
      </c>
      <c r="O63" s="4">
        <v>0</v>
      </c>
      <c r="P63" s="2">
        <v>0</v>
      </c>
      <c r="Q63" s="4">
        <v>0</v>
      </c>
      <c r="R63" s="4">
        <v>0</v>
      </c>
      <c r="S63" s="2">
        <v>0</v>
      </c>
      <c r="T63" s="25">
        <v>0</v>
      </c>
      <c r="U63" s="50"/>
      <c r="V63" s="50"/>
      <c r="W63" s="50"/>
    </row>
    <row r="64" spans="1:23">
      <c r="A64" s="17"/>
      <c r="B64" s="23" t="s">
        <v>79</v>
      </c>
      <c r="C64" s="16"/>
      <c r="D64" s="16"/>
      <c r="E64" s="16"/>
      <c r="F64" s="16"/>
      <c r="G64" s="16"/>
      <c r="H64" s="24"/>
      <c r="I64" s="39"/>
      <c r="J64" s="16"/>
      <c r="K64" s="16"/>
      <c r="L64" s="16"/>
      <c r="M64" s="39"/>
      <c r="N64" s="39"/>
      <c r="O64" s="41"/>
      <c r="P64" s="16"/>
      <c r="Q64" s="39"/>
      <c r="R64" s="108" t="s">
        <v>42</v>
      </c>
      <c r="S64" s="109"/>
      <c r="T64" s="16"/>
      <c r="U64" s="50"/>
      <c r="V64" s="50"/>
      <c r="W64" s="50"/>
    </row>
    <row r="65" spans="1:23">
      <c r="A65" s="17" t="s">
        <v>111</v>
      </c>
      <c r="B65" s="23" t="s">
        <v>148</v>
      </c>
      <c r="C65" s="2"/>
      <c r="D65" s="2">
        <v>0</v>
      </c>
      <c r="E65" s="34">
        <v>0</v>
      </c>
      <c r="F65" s="2">
        <v>0</v>
      </c>
      <c r="G65" s="2">
        <v>0</v>
      </c>
      <c r="H65" s="25">
        <f t="shared" si="20"/>
        <v>0</v>
      </c>
      <c r="I65" s="4">
        <f>ROUND(H65/'Table I'!D10*100,2)</f>
        <v>0</v>
      </c>
      <c r="J65" s="2">
        <f t="shared" si="21"/>
        <v>0</v>
      </c>
      <c r="K65" s="2">
        <v>0</v>
      </c>
      <c r="L65" s="2">
        <f t="shared" si="22"/>
        <v>0</v>
      </c>
      <c r="M65" s="4">
        <f>ROUND(L65/'Table I'!D10*100,2)</f>
        <v>0</v>
      </c>
      <c r="N65" s="4">
        <v>0</v>
      </c>
      <c r="O65" s="4">
        <f>ROUND(L65/'Table I'!D10*100,2)</f>
        <v>0</v>
      </c>
      <c r="P65" s="2">
        <v>0</v>
      </c>
      <c r="Q65" s="4">
        <v>0</v>
      </c>
      <c r="R65" s="4">
        <v>0</v>
      </c>
      <c r="S65" s="2">
        <v>0</v>
      </c>
      <c r="T65" s="34">
        <v>0</v>
      </c>
      <c r="U65" s="50"/>
      <c r="V65" s="50"/>
      <c r="W65" s="50"/>
    </row>
    <row r="66" spans="1:23">
      <c r="A66" s="17"/>
      <c r="B66" s="23" t="s">
        <v>79</v>
      </c>
      <c r="C66" s="16"/>
      <c r="D66" s="16"/>
      <c r="E66" s="16"/>
      <c r="F66" s="16"/>
      <c r="G66" s="16"/>
      <c r="H66" s="24"/>
      <c r="I66" s="39"/>
      <c r="J66" s="16"/>
      <c r="K66" s="16"/>
      <c r="L66" s="16"/>
      <c r="M66" s="39"/>
      <c r="N66" s="39"/>
      <c r="O66" s="41"/>
      <c r="P66" s="16"/>
      <c r="Q66" s="39"/>
      <c r="R66" s="108" t="s">
        <v>42</v>
      </c>
      <c r="S66" s="109"/>
      <c r="T66" s="16"/>
      <c r="U66" s="50"/>
      <c r="V66" s="50"/>
      <c r="W66" s="50"/>
    </row>
    <row r="67" spans="1:23" ht="30">
      <c r="A67" s="17" t="s">
        <v>113</v>
      </c>
      <c r="B67" s="23" t="s">
        <v>149</v>
      </c>
      <c r="C67" s="2"/>
      <c r="D67" s="25">
        <v>1124</v>
      </c>
      <c r="E67" s="25">
        <v>2399200</v>
      </c>
      <c r="F67" s="2">
        <v>0</v>
      </c>
      <c r="G67" s="2">
        <v>0</v>
      </c>
      <c r="H67" s="25">
        <f>E67+F67+G67</f>
        <v>2399200</v>
      </c>
      <c r="I67" s="4">
        <f>ROUND(H67/'Table I'!D10*100,2)</f>
        <v>18.690000000000001</v>
      </c>
      <c r="J67">
        <f>E67*1</f>
        <v>2399200</v>
      </c>
      <c r="K67" s="2">
        <v>0</v>
      </c>
      <c r="L67" s="2">
        <f>J67+K67</f>
        <v>2399200</v>
      </c>
      <c r="M67" s="4">
        <f>ROUND(L67/'Table I'!D10*100,2)</f>
        <v>18.690000000000001</v>
      </c>
      <c r="N67" s="4">
        <v>0</v>
      </c>
      <c r="O67" s="4">
        <f>I67</f>
        <v>18.690000000000001</v>
      </c>
      <c r="P67" s="2">
        <v>0</v>
      </c>
      <c r="Q67" s="4">
        <v>0</v>
      </c>
      <c r="R67" s="4">
        <v>0</v>
      </c>
      <c r="S67" s="2">
        <v>0</v>
      </c>
      <c r="T67" s="34">
        <v>2399200</v>
      </c>
      <c r="U67" s="50">
        <v>0</v>
      </c>
      <c r="V67" s="50">
        <v>0</v>
      </c>
      <c r="W67" s="50">
        <v>0</v>
      </c>
    </row>
    <row r="68" spans="1:23">
      <c r="A68" s="17"/>
      <c r="B68" s="23" t="s">
        <v>79</v>
      </c>
      <c r="C68" s="16"/>
      <c r="D68" s="16"/>
      <c r="E68" s="16"/>
      <c r="F68" s="16"/>
      <c r="G68" s="16"/>
      <c r="H68" s="24"/>
      <c r="I68" s="39"/>
      <c r="J68" s="16"/>
      <c r="K68" s="16"/>
      <c r="L68" s="16"/>
      <c r="M68" s="39"/>
      <c r="N68" s="39"/>
      <c r="O68" s="41"/>
      <c r="P68" s="16"/>
      <c r="Q68" s="39"/>
      <c r="R68" s="108" t="s">
        <v>42</v>
      </c>
      <c r="S68" s="109"/>
      <c r="T68" s="16"/>
      <c r="U68" s="50"/>
      <c r="V68" s="50"/>
      <c r="W68" s="50"/>
    </row>
    <row r="69" spans="1:23" ht="30">
      <c r="A69" s="17" t="s">
        <v>115</v>
      </c>
      <c r="B69" s="23" t="s">
        <v>150</v>
      </c>
      <c r="C69" s="2"/>
      <c r="D69" s="25">
        <v>7</v>
      </c>
      <c r="E69" s="25">
        <v>248000</v>
      </c>
      <c r="F69" s="2">
        <v>0</v>
      </c>
      <c r="G69" s="2">
        <v>0</v>
      </c>
      <c r="H69" s="25">
        <f>E69+F69+G69</f>
        <v>248000</v>
      </c>
      <c r="I69" s="4">
        <f>ROUND(H69/'Table I'!D10*100,2)</f>
        <v>1.93</v>
      </c>
      <c r="J69">
        <f>E69*1</f>
        <v>248000</v>
      </c>
      <c r="K69" s="2">
        <v>0</v>
      </c>
      <c r="L69" s="2">
        <f>J69+K69</f>
        <v>248000</v>
      </c>
      <c r="M69" s="4">
        <f>ROUND(L69/'Table I'!D10*100,2)</f>
        <v>1.93</v>
      </c>
      <c r="N69" s="4">
        <v>0</v>
      </c>
      <c r="O69" s="4">
        <f>I69</f>
        <v>1.93</v>
      </c>
      <c r="P69" s="2">
        <v>0</v>
      </c>
      <c r="Q69" s="4">
        <v>0</v>
      </c>
      <c r="R69" s="4">
        <v>0</v>
      </c>
      <c r="S69" s="2">
        <v>0</v>
      </c>
      <c r="T69" s="25">
        <v>248000</v>
      </c>
      <c r="U69" s="50">
        <v>0</v>
      </c>
      <c r="V69" s="50">
        <v>0</v>
      </c>
      <c r="W69" s="50">
        <v>0</v>
      </c>
    </row>
    <row r="70" spans="1:23">
      <c r="A70" s="17"/>
      <c r="B70" s="23" t="s">
        <v>79</v>
      </c>
      <c r="C70" s="16"/>
      <c r="D70" s="25"/>
      <c r="E70" s="25"/>
      <c r="F70" s="16"/>
      <c r="G70" s="16"/>
      <c r="H70" s="24"/>
      <c r="I70" s="39"/>
      <c r="J70" s="16"/>
      <c r="K70" s="16"/>
      <c r="L70" s="16"/>
      <c r="M70" s="39"/>
      <c r="N70" s="39"/>
      <c r="O70" s="41"/>
      <c r="P70" s="16"/>
      <c r="Q70" s="39"/>
      <c r="R70" s="108" t="s">
        <v>42</v>
      </c>
      <c r="S70" s="109"/>
      <c r="T70" s="16"/>
      <c r="U70" s="50"/>
      <c r="V70" s="50"/>
      <c r="W70" s="50"/>
    </row>
    <row r="71" spans="1:23">
      <c r="A71" s="17" t="s">
        <v>117</v>
      </c>
      <c r="B71" s="23" t="s">
        <v>151</v>
      </c>
      <c r="C71" s="2"/>
      <c r="D71" s="25">
        <v>63</v>
      </c>
      <c r="E71" s="25">
        <v>137600</v>
      </c>
      <c r="F71" s="2">
        <v>0</v>
      </c>
      <c r="G71" s="2">
        <v>0</v>
      </c>
      <c r="H71" s="25">
        <f>E71+F71+G71</f>
        <v>137600</v>
      </c>
      <c r="I71" s="4">
        <f>ROUND(H71/'Table I'!D10*100,2)</f>
        <v>1.07</v>
      </c>
      <c r="J71" s="2">
        <f>E71*1</f>
        <v>137600</v>
      </c>
      <c r="K71" s="2">
        <v>0</v>
      </c>
      <c r="L71" s="2">
        <f>J71+K71</f>
        <v>137600</v>
      </c>
      <c r="M71" s="4">
        <f>ROUND(L71/'Table I'!D10*100,2)</f>
        <v>1.07</v>
      </c>
      <c r="N71" s="4">
        <v>0</v>
      </c>
      <c r="O71" s="4">
        <f>I71</f>
        <v>1.07</v>
      </c>
      <c r="P71" s="2">
        <v>0</v>
      </c>
      <c r="Q71" s="4">
        <v>0</v>
      </c>
      <c r="R71" s="4">
        <v>0</v>
      </c>
      <c r="S71" s="2">
        <v>0</v>
      </c>
      <c r="T71" s="34">
        <v>137600</v>
      </c>
      <c r="U71" s="50">
        <v>0</v>
      </c>
      <c r="V71" s="50">
        <v>0</v>
      </c>
      <c r="W71" s="50">
        <v>0</v>
      </c>
    </row>
    <row r="72" spans="1:23">
      <c r="A72" s="17"/>
      <c r="B72" s="23" t="s">
        <v>79</v>
      </c>
      <c r="C72" s="16"/>
      <c r="D72" s="25"/>
      <c r="E72" s="25"/>
      <c r="F72" s="16"/>
      <c r="G72" s="16"/>
      <c r="H72" s="24"/>
      <c r="I72" s="39"/>
      <c r="J72" s="16"/>
      <c r="K72" s="16"/>
      <c r="L72" s="16"/>
      <c r="M72" s="39"/>
      <c r="N72" s="39"/>
      <c r="O72" s="41"/>
      <c r="P72" s="16"/>
      <c r="Q72" s="39"/>
      <c r="R72" s="108" t="s">
        <v>42</v>
      </c>
      <c r="S72" s="109"/>
      <c r="T72" s="16"/>
      <c r="U72" s="50"/>
      <c r="V72" s="50"/>
      <c r="W72" s="50"/>
    </row>
    <row r="73" spans="1:23">
      <c r="A73" s="17" t="s">
        <v>119</v>
      </c>
      <c r="B73" s="23" t="s">
        <v>152</v>
      </c>
      <c r="C73" s="2"/>
      <c r="D73" s="25">
        <v>1</v>
      </c>
      <c r="E73" s="25">
        <v>20800</v>
      </c>
      <c r="F73" s="2">
        <v>0</v>
      </c>
      <c r="G73" s="2">
        <v>0</v>
      </c>
      <c r="H73" s="25">
        <f t="shared" ref="H73:H78" si="23">E73+F73+G73</f>
        <v>20800</v>
      </c>
      <c r="I73" s="4">
        <f>ROUND(H73/'Table I'!D10*100,2)</f>
        <v>0.16</v>
      </c>
      <c r="J73" s="2">
        <f t="shared" ref="J73:J80" si="24">E73*1</f>
        <v>20800</v>
      </c>
      <c r="K73" s="2">
        <v>0</v>
      </c>
      <c r="L73" s="2">
        <f t="shared" ref="L73:L78" si="25">J73+K73</f>
        <v>20800</v>
      </c>
      <c r="M73" s="4">
        <f>ROUND(L73/'Table I'!D10*100,2)</f>
        <v>0.16</v>
      </c>
      <c r="N73" s="4">
        <v>0</v>
      </c>
      <c r="O73" s="4">
        <f t="shared" ref="O73:O80" si="26">I73</f>
        <v>0.16</v>
      </c>
      <c r="P73" s="2">
        <v>0</v>
      </c>
      <c r="Q73" s="4">
        <v>0</v>
      </c>
      <c r="R73" s="4">
        <v>0</v>
      </c>
      <c r="S73" s="2">
        <v>0</v>
      </c>
      <c r="T73" s="25">
        <v>20800</v>
      </c>
      <c r="U73" s="50">
        <v>0</v>
      </c>
      <c r="V73" s="50">
        <v>0</v>
      </c>
      <c r="W73" s="50">
        <v>0</v>
      </c>
    </row>
    <row r="74" spans="1:23">
      <c r="A74" s="17"/>
      <c r="B74" s="23" t="s">
        <v>79</v>
      </c>
      <c r="C74" s="16"/>
      <c r="D74" s="25"/>
      <c r="E74" s="25"/>
      <c r="F74" s="16"/>
      <c r="G74" s="16"/>
      <c r="H74" s="24"/>
      <c r="I74" s="39"/>
      <c r="J74" s="16"/>
      <c r="K74" s="16"/>
      <c r="L74" s="16"/>
      <c r="M74" s="39"/>
      <c r="N74" s="39"/>
      <c r="O74" s="41"/>
      <c r="P74" s="16"/>
      <c r="Q74" s="39"/>
      <c r="R74" s="108" t="s">
        <v>42</v>
      </c>
      <c r="S74" s="109"/>
      <c r="T74" s="16"/>
      <c r="U74" s="50"/>
      <c r="V74" s="50"/>
      <c r="W74" s="50"/>
    </row>
    <row r="75" spans="1:23">
      <c r="A75" s="17" t="s">
        <v>121</v>
      </c>
      <c r="B75" s="23" t="s">
        <v>153</v>
      </c>
      <c r="C75" s="2"/>
      <c r="D75" s="25">
        <v>0</v>
      </c>
      <c r="E75" s="25">
        <v>0</v>
      </c>
      <c r="F75" s="2">
        <v>0</v>
      </c>
      <c r="G75" s="2">
        <v>0</v>
      </c>
      <c r="H75" s="25">
        <f t="shared" si="23"/>
        <v>0</v>
      </c>
      <c r="I75" s="4">
        <f>ROUND(H75/'Table I'!D10*100,2)</f>
        <v>0</v>
      </c>
      <c r="J75" s="2">
        <f t="shared" si="24"/>
        <v>0</v>
      </c>
      <c r="K75" s="2">
        <v>0</v>
      </c>
      <c r="L75" s="2">
        <f t="shared" si="25"/>
        <v>0</v>
      </c>
      <c r="M75" s="4">
        <f>ROUND(L75/'Table I'!D10*100,2)</f>
        <v>0</v>
      </c>
      <c r="N75" s="4">
        <v>0</v>
      </c>
      <c r="O75" s="4">
        <v>0</v>
      </c>
      <c r="P75" s="2">
        <v>0</v>
      </c>
      <c r="Q75" s="4">
        <v>0</v>
      </c>
      <c r="R75" s="4">
        <v>0</v>
      </c>
      <c r="S75" s="2">
        <v>0</v>
      </c>
      <c r="T75" s="25">
        <v>0</v>
      </c>
      <c r="U75" s="50"/>
      <c r="V75" s="50"/>
      <c r="W75" s="50"/>
    </row>
    <row r="76" spans="1:23">
      <c r="A76" s="17"/>
      <c r="B76" s="23" t="s">
        <v>79</v>
      </c>
      <c r="C76" s="16"/>
      <c r="D76" s="25"/>
      <c r="E76" s="25"/>
      <c r="F76" s="16"/>
      <c r="G76" s="16"/>
      <c r="H76" s="24"/>
      <c r="I76" s="39"/>
      <c r="J76" s="16"/>
      <c r="K76" s="16"/>
      <c r="L76" s="16"/>
      <c r="M76" s="39"/>
      <c r="N76" s="39"/>
      <c r="O76" s="41"/>
      <c r="P76" s="16"/>
      <c r="Q76" s="39"/>
      <c r="R76" s="108" t="s">
        <v>42</v>
      </c>
      <c r="S76" s="109"/>
      <c r="T76" s="16"/>
      <c r="U76" s="50"/>
      <c r="V76" s="50"/>
      <c r="W76" s="50"/>
    </row>
    <row r="77" spans="1:23">
      <c r="A77" s="17" t="s">
        <v>154</v>
      </c>
      <c r="B77" s="23" t="s">
        <v>155</v>
      </c>
      <c r="C77" s="2"/>
      <c r="D77" s="25">
        <v>43</v>
      </c>
      <c r="E77" s="34">
        <v>528800</v>
      </c>
      <c r="F77" s="2">
        <v>0</v>
      </c>
      <c r="G77" s="2">
        <v>0</v>
      </c>
      <c r="H77" s="25">
        <f t="shared" si="23"/>
        <v>528800</v>
      </c>
      <c r="I77" s="4">
        <f>ROUND(H77/'Table I'!D10*100,2)+0.01</f>
        <v>4.13</v>
      </c>
      <c r="J77" s="2">
        <f t="shared" si="24"/>
        <v>528800</v>
      </c>
      <c r="K77" s="2">
        <v>0</v>
      </c>
      <c r="L77" s="2">
        <f t="shared" si="25"/>
        <v>528800</v>
      </c>
      <c r="M77" s="4">
        <f>ROUND(L77/'Table I'!D10*100,2)+0.01</f>
        <v>4.13</v>
      </c>
      <c r="N77" s="4">
        <v>0</v>
      </c>
      <c r="O77" s="4">
        <f t="shared" si="26"/>
        <v>4.13</v>
      </c>
      <c r="P77" s="2">
        <v>0</v>
      </c>
      <c r="Q77" s="4">
        <v>0</v>
      </c>
      <c r="R77" s="4">
        <v>0</v>
      </c>
      <c r="S77" s="2">
        <v>0</v>
      </c>
      <c r="T77" s="34">
        <v>528800</v>
      </c>
      <c r="U77" s="50">
        <v>0</v>
      </c>
      <c r="V77" s="50">
        <v>0</v>
      </c>
      <c r="W77" s="50">
        <v>0</v>
      </c>
    </row>
    <row r="78" spans="1:23">
      <c r="A78" s="17"/>
      <c r="B78" s="32" t="s">
        <v>156</v>
      </c>
      <c r="C78" s="32" t="s">
        <v>157</v>
      </c>
      <c r="D78" s="32">
        <v>2</v>
      </c>
      <c r="E78" s="33">
        <v>134400</v>
      </c>
      <c r="F78" s="33">
        <v>0</v>
      </c>
      <c r="G78" s="33">
        <v>0</v>
      </c>
      <c r="H78" s="33">
        <f t="shared" si="23"/>
        <v>134400</v>
      </c>
      <c r="I78" s="44">
        <f>ROUND(H78/'Table I'!D10*100,2)+0.01</f>
        <v>1.06</v>
      </c>
      <c r="J78" s="45">
        <f t="shared" si="24"/>
        <v>134400</v>
      </c>
      <c r="K78" s="33">
        <v>0</v>
      </c>
      <c r="L78" s="33">
        <f t="shared" si="25"/>
        <v>134400</v>
      </c>
      <c r="M78" s="44">
        <f>ROUND(L78/'Table I'!D10*100,2)+0.01</f>
        <v>1.06</v>
      </c>
      <c r="N78" s="44">
        <v>0</v>
      </c>
      <c r="O78" s="44">
        <f t="shared" si="26"/>
        <v>1.06</v>
      </c>
      <c r="P78" s="46">
        <v>0</v>
      </c>
      <c r="Q78" s="44">
        <v>0</v>
      </c>
      <c r="R78" s="44">
        <v>0</v>
      </c>
      <c r="S78" s="33">
        <v>0</v>
      </c>
      <c r="T78" s="52">
        <v>134400</v>
      </c>
      <c r="U78" s="50">
        <v>0</v>
      </c>
      <c r="V78" s="50">
        <v>0</v>
      </c>
      <c r="W78" s="50">
        <v>0</v>
      </c>
    </row>
    <row r="79" spans="1:23">
      <c r="A79" s="17" t="s">
        <v>158</v>
      </c>
      <c r="B79" s="23" t="s">
        <v>83</v>
      </c>
      <c r="C79" s="2"/>
      <c r="D79" s="25">
        <f>D80</f>
        <v>0</v>
      </c>
      <c r="E79" s="25">
        <f>E80</f>
        <v>0</v>
      </c>
      <c r="F79" s="2">
        <f>F80</f>
        <v>0</v>
      </c>
      <c r="G79" s="2">
        <f>G80</f>
        <v>0</v>
      </c>
      <c r="H79" s="2">
        <f>H80</f>
        <v>0</v>
      </c>
      <c r="I79" s="4">
        <f>ROUND(H79/'Table I'!D10*100,2)</f>
        <v>0</v>
      </c>
      <c r="J79" s="2">
        <f t="shared" si="24"/>
        <v>0</v>
      </c>
      <c r="K79" s="2">
        <f>K80</f>
        <v>0</v>
      </c>
      <c r="L79" s="2">
        <f>L80</f>
        <v>0</v>
      </c>
      <c r="M79" s="4">
        <f>ROUND(L79/'Table I'!D10*100,2)</f>
        <v>0</v>
      </c>
      <c r="N79" s="4">
        <f t="shared" ref="N79:T79" si="27">N80</f>
        <v>0</v>
      </c>
      <c r="O79" s="4">
        <f t="shared" si="26"/>
        <v>0</v>
      </c>
      <c r="P79" s="2">
        <f t="shared" si="27"/>
        <v>0</v>
      </c>
      <c r="Q79" s="4">
        <f t="shared" si="27"/>
        <v>0</v>
      </c>
      <c r="R79" s="4">
        <f t="shared" si="27"/>
        <v>0</v>
      </c>
      <c r="S79" s="2">
        <f t="shared" si="27"/>
        <v>0</v>
      </c>
      <c r="T79" s="2">
        <f t="shared" si="27"/>
        <v>0</v>
      </c>
      <c r="U79" s="50">
        <v>0</v>
      </c>
      <c r="V79" s="50">
        <v>0</v>
      </c>
      <c r="W79" s="50">
        <v>0</v>
      </c>
    </row>
    <row r="80" spans="1:23">
      <c r="A80" s="54"/>
      <c r="B80" s="55" t="s">
        <v>79</v>
      </c>
      <c r="C80" s="56"/>
      <c r="D80" s="56">
        <v>0</v>
      </c>
      <c r="E80" s="56">
        <v>0</v>
      </c>
      <c r="F80" s="56">
        <v>0</v>
      </c>
      <c r="G80" s="56">
        <v>0</v>
      </c>
      <c r="H80" s="56">
        <f>E80+F80+G80</f>
        <v>0</v>
      </c>
      <c r="I80" s="62">
        <f>ROUND(H80/'Table I'!D10*100,2)</f>
        <v>0</v>
      </c>
      <c r="J80" s="56">
        <f t="shared" si="24"/>
        <v>0</v>
      </c>
      <c r="K80" s="63">
        <v>0</v>
      </c>
      <c r="L80" s="56">
        <f>J80+K80</f>
        <v>0</v>
      </c>
      <c r="M80" s="62">
        <f>ROUND(L80/'Table I'!D10*100,2)</f>
        <v>0</v>
      </c>
      <c r="N80" s="64">
        <v>0</v>
      </c>
      <c r="O80" s="65">
        <f t="shared" si="26"/>
        <v>0</v>
      </c>
      <c r="P80" s="66">
        <v>0</v>
      </c>
      <c r="Q80" s="64">
        <v>0</v>
      </c>
      <c r="R80" s="64">
        <v>0</v>
      </c>
      <c r="S80" s="66">
        <v>0</v>
      </c>
      <c r="T80" s="66">
        <v>0</v>
      </c>
      <c r="U80" s="50">
        <v>0</v>
      </c>
      <c r="V80" s="50">
        <v>0</v>
      </c>
      <c r="W80" s="50">
        <v>0</v>
      </c>
    </row>
    <row r="81" spans="1:23" s="12" customFormat="1">
      <c r="A81" s="26"/>
      <c r="B81" s="27" t="s">
        <v>159</v>
      </c>
      <c r="C81" s="28"/>
      <c r="D81" s="28">
        <f>D55+D57+D59+D61+D63+D65+D67+D69+D71+D73+D75+D77+D79</f>
        <v>1238</v>
      </c>
      <c r="E81" s="28">
        <f t="shared" ref="E81:R81" si="28">E55+E57+E59+E61+E63+E65+E67+E69+E71+E73+E75+E77+E79</f>
        <v>3334400</v>
      </c>
      <c r="F81" s="28">
        <f t="shared" si="28"/>
        <v>0</v>
      </c>
      <c r="G81" s="28">
        <f t="shared" si="28"/>
        <v>0</v>
      </c>
      <c r="H81" s="28">
        <f t="shared" si="28"/>
        <v>3334400</v>
      </c>
      <c r="I81" s="42">
        <f>I55+I57+I59+I61+I63+I65+I67+I69+I71+I73+I75+I77+I79-0.01</f>
        <v>25.97</v>
      </c>
      <c r="J81" s="28">
        <f t="shared" si="28"/>
        <v>3334400</v>
      </c>
      <c r="K81" s="28">
        <f t="shared" si="28"/>
        <v>0</v>
      </c>
      <c r="L81" s="28">
        <f t="shared" si="28"/>
        <v>3334400</v>
      </c>
      <c r="M81" s="42">
        <f>M55+M57+M59+M61+M63+M65+M67+M69+M71+M73+M75+M77+M79-0.01</f>
        <v>25.97</v>
      </c>
      <c r="N81" s="42">
        <f t="shared" si="28"/>
        <v>0</v>
      </c>
      <c r="O81" s="42">
        <f>O55+O57+O59+O61+O63+O65+O67+O69+O71+O73+O75+O77+O79-0.01</f>
        <v>25.97</v>
      </c>
      <c r="P81" s="28">
        <f t="shared" si="28"/>
        <v>0</v>
      </c>
      <c r="Q81" s="42">
        <f t="shared" si="28"/>
        <v>0</v>
      </c>
      <c r="R81" s="42">
        <f t="shared" si="28"/>
        <v>0</v>
      </c>
      <c r="S81" s="28">
        <v>0</v>
      </c>
      <c r="T81" s="29">
        <f>T55+T57+T59+T61+T63+T65+T67+T69+T71+T73+T75+T77+T79</f>
        <v>3334400</v>
      </c>
      <c r="U81" s="53"/>
      <c r="V81" s="53"/>
      <c r="W81" s="53"/>
    </row>
    <row r="82" spans="1:23" s="12" customFormat="1" ht="31.5">
      <c r="A82" s="26"/>
      <c r="B82" s="57" t="s">
        <v>160</v>
      </c>
      <c r="C82" s="28"/>
      <c r="D82" s="29">
        <f t="shared" ref="D82:R82" si="29">D29+D45+D53+D81</f>
        <v>1240</v>
      </c>
      <c r="E82" s="29">
        <f t="shared" si="29"/>
        <v>3840000</v>
      </c>
      <c r="F82" s="29">
        <f t="shared" si="29"/>
        <v>0</v>
      </c>
      <c r="G82" s="29">
        <f t="shared" si="29"/>
        <v>0</v>
      </c>
      <c r="H82" s="29">
        <f t="shared" si="29"/>
        <v>3840000</v>
      </c>
      <c r="I82" s="42">
        <f t="shared" si="29"/>
        <v>29.91</v>
      </c>
      <c r="J82" s="29">
        <f t="shared" si="29"/>
        <v>3840000</v>
      </c>
      <c r="K82" s="29">
        <f t="shared" si="29"/>
        <v>0</v>
      </c>
      <c r="L82" s="29">
        <f t="shared" si="29"/>
        <v>3840000</v>
      </c>
      <c r="M82" s="42">
        <f t="shared" si="29"/>
        <v>29.91</v>
      </c>
      <c r="N82" s="42">
        <f t="shared" si="29"/>
        <v>0</v>
      </c>
      <c r="O82" s="42">
        <f t="shared" si="29"/>
        <v>29.91</v>
      </c>
      <c r="P82" s="29">
        <f t="shared" si="29"/>
        <v>0</v>
      </c>
      <c r="Q82" s="42">
        <f>P82/H82*100</f>
        <v>0</v>
      </c>
      <c r="R82" s="42">
        <f t="shared" si="29"/>
        <v>0</v>
      </c>
      <c r="S82" s="29">
        <v>0</v>
      </c>
      <c r="T82" s="29">
        <f>T29+T45+T53+T81</f>
        <v>3840000</v>
      </c>
      <c r="U82" s="53">
        <v>0</v>
      </c>
      <c r="V82" s="53">
        <v>0</v>
      </c>
      <c r="W82" s="53">
        <v>0</v>
      </c>
    </row>
    <row r="83" spans="1:23">
      <c r="A83" s="16"/>
      <c r="B83" s="16"/>
      <c r="C83" s="16"/>
      <c r="D83" s="16"/>
      <c r="E83" s="16"/>
      <c r="F83" s="16"/>
      <c r="G83" s="16"/>
      <c r="H83" s="16"/>
      <c r="I83" s="39"/>
      <c r="J83" s="16"/>
      <c r="K83" s="16"/>
      <c r="L83" s="16"/>
      <c r="M83" s="39"/>
      <c r="N83" s="39"/>
      <c r="O83" s="39"/>
      <c r="P83" s="16"/>
      <c r="Q83" s="39"/>
      <c r="R83" s="39"/>
      <c r="S83" s="16"/>
      <c r="T83" s="16"/>
      <c r="U83" s="50"/>
      <c r="V83" s="50"/>
      <c r="W83" s="50"/>
    </row>
    <row r="84" spans="1:23">
      <c r="A84" s="50"/>
      <c r="B84" s="58" t="s">
        <v>161</v>
      </c>
      <c r="C84" s="58"/>
      <c r="D84" s="58"/>
      <c r="E84" s="58"/>
      <c r="F84" s="58"/>
      <c r="G84" s="58"/>
      <c r="H84" s="58"/>
      <c r="I84" s="67"/>
      <c r="J84" s="58"/>
      <c r="K84" s="58"/>
      <c r="L84" s="58"/>
      <c r="M84" s="67"/>
      <c r="N84" s="67"/>
      <c r="O84" s="67"/>
      <c r="P84" s="58"/>
      <c r="Q84" s="67"/>
      <c r="R84" s="67"/>
      <c r="S84" s="58"/>
      <c r="T84" s="58"/>
      <c r="U84" s="58"/>
      <c r="V84" s="58"/>
      <c r="W84" s="69"/>
    </row>
    <row r="85" spans="1:23">
      <c r="A85" s="50"/>
      <c r="W85" s="70"/>
    </row>
    <row r="86" spans="1:23">
      <c r="A86" s="50"/>
      <c r="E86" s="59"/>
      <c r="W86" s="70"/>
    </row>
    <row r="87" spans="1:23">
      <c r="A87" s="50"/>
      <c r="W87" s="70"/>
    </row>
    <row r="88" spans="1:23">
      <c r="A88" s="50"/>
      <c r="W88" s="70"/>
    </row>
    <row r="89" spans="1:23">
      <c r="A89" s="50"/>
      <c r="W89" s="70"/>
    </row>
    <row r="90" spans="1:23">
      <c r="A90" s="50"/>
      <c r="W90" s="70"/>
    </row>
    <row r="91" spans="1:23">
      <c r="A91" s="50"/>
      <c r="W91" s="70"/>
    </row>
    <row r="92" spans="1:23">
      <c r="A92" s="50"/>
      <c r="B92" s="60"/>
      <c r="C92" s="60"/>
      <c r="D92" s="60"/>
      <c r="E92" s="60"/>
      <c r="F92" s="60"/>
      <c r="G92" s="60"/>
      <c r="H92" s="60"/>
      <c r="I92" s="68"/>
      <c r="J92" s="60"/>
      <c r="K92" s="60"/>
      <c r="L92" s="60"/>
      <c r="M92" s="68"/>
      <c r="N92" s="68"/>
      <c r="O92" s="68"/>
      <c r="P92" s="60"/>
      <c r="Q92" s="68"/>
      <c r="R92" s="68"/>
      <c r="S92" s="60"/>
      <c r="T92" s="60"/>
      <c r="U92" s="60"/>
      <c r="V92" s="60"/>
      <c r="W92" s="71"/>
    </row>
    <row r="93" spans="1:23">
      <c r="A93" s="50"/>
      <c r="B93" s="58" t="s">
        <v>162</v>
      </c>
      <c r="C93" s="58"/>
      <c r="D93" s="58"/>
      <c r="E93" s="58"/>
      <c r="F93" s="58"/>
      <c r="G93" s="58"/>
      <c r="H93" s="58"/>
      <c r="I93" s="67"/>
      <c r="J93" s="58"/>
      <c r="K93" s="58"/>
      <c r="L93" s="58"/>
      <c r="M93" s="67"/>
      <c r="N93" s="67"/>
      <c r="O93" s="67"/>
      <c r="P93" s="58"/>
      <c r="Q93" s="67"/>
      <c r="R93" s="67"/>
      <c r="S93" s="58"/>
      <c r="T93" s="58"/>
      <c r="U93" s="58"/>
      <c r="V93" s="58"/>
      <c r="W93" s="69"/>
    </row>
    <row r="94" spans="1:23">
      <c r="A94" s="50"/>
      <c r="W94" s="70"/>
    </row>
    <row r="95" spans="1:23">
      <c r="A95" s="50"/>
      <c r="W95" s="70"/>
    </row>
    <row r="96" spans="1:23">
      <c r="A96" s="50"/>
      <c r="W96" s="70"/>
    </row>
    <row r="97" spans="1:23">
      <c r="A97" s="50"/>
      <c r="W97" s="70"/>
    </row>
    <row r="98" spans="1:23">
      <c r="A98" s="50"/>
      <c r="W98" s="70"/>
    </row>
    <row r="99" spans="1:23">
      <c r="A99" s="50"/>
      <c r="W99" s="70"/>
    </row>
    <row r="100" spans="1:23">
      <c r="A100" s="50"/>
      <c r="B100" s="60"/>
      <c r="C100" s="60"/>
      <c r="D100" s="60"/>
      <c r="E100" s="60"/>
      <c r="F100" s="60"/>
      <c r="G100" s="60"/>
      <c r="H100" s="60"/>
      <c r="I100" s="68"/>
      <c r="J100" s="60"/>
      <c r="K100" s="60"/>
      <c r="L100" s="60"/>
      <c r="M100" s="68"/>
      <c r="N100" s="68"/>
      <c r="O100" s="68"/>
      <c r="P100" s="60"/>
      <c r="Q100" s="68"/>
      <c r="R100" s="68"/>
      <c r="S100" s="60"/>
      <c r="T100" s="60"/>
      <c r="U100" s="60"/>
      <c r="V100" s="60"/>
      <c r="W100" s="71"/>
    </row>
    <row r="101" spans="1:23">
      <c r="A101" s="61" t="s">
        <v>163</v>
      </c>
    </row>
    <row r="102" spans="1:23">
      <c r="A102" s="13" t="s">
        <v>164</v>
      </c>
    </row>
    <row r="103" spans="1:23">
      <c r="A103" s="13" t="s">
        <v>165</v>
      </c>
    </row>
    <row r="104" spans="1:23">
      <c r="A104" s="13" t="s">
        <v>166</v>
      </c>
    </row>
    <row r="105" spans="1:23" ht="33.75" customHeight="1">
      <c r="A105" s="110" t="s">
        <v>167</v>
      </c>
      <c r="B105" s="110"/>
      <c r="C105" s="110"/>
      <c r="D105" s="110"/>
      <c r="E105" s="110"/>
      <c r="F105" s="110"/>
      <c r="G105" s="110"/>
      <c r="H105" s="110"/>
      <c r="I105" s="111"/>
      <c r="J105" s="110"/>
      <c r="K105" s="110"/>
      <c r="L105" s="110"/>
      <c r="M105" s="111"/>
    </row>
    <row r="106" spans="1:23" ht="51.75" customHeight="1">
      <c r="A106" s="110" t="s">
        <v>168</v>
      </c>
      <c r="B106" s="110"/>
      <c r="C106" s="110"/>
      <c r="D106" s="110"/>
      <c r="E106" s="110"/>
      <c r="F106" s="110"/>
      <c r="G106" s="110"/>
      <c r="H106" s="110"/>
      <c r="I106" s="111"/>
      <c r="J106" s="110"/>
      <c r="K106" s="110"/>
      <c r="L106" s="110"/>
      <c r="M106" s="111"/>
    </row>
  </sheetData>
  <mergeCells count="61">
    <mergeCell ref="R74:S74"/>
    <mergeCell ref="R76:S76"/>
    <mergeCell ref="A105:M105"/>
    <mergeCell ref="A106:M106"/>
    <mergeCell ref="A2:A4"/>
    <mergeCell ref="B2:B4"/>
    <mergeCell ref="C2:C4"/>
    <mergeCell ref="D2:D4"/>
    <mergeCell ref="E2:E4"/>
    <mergeCell ref="F2:F4"/>
    <mergeCell ref="G2:G4"/>
    <mergeCell ref="H2:H4"/>
    <mergeCell ref="I2:I4"/>
    <mergeCell ref="M3:M4"/>
    <mergeCell ref="N2:N4"/>
    <mergeCell ref="O2:O4"/>
    <mergeCell ref="R64:S64"/>
    <mergeCell ref="R66:S66"/>
    <mergeCell ref="R68:S68"/>
    <mergeCell ref="R70:S70"/>
    <mergeCell ref="R72:S72"/>
    <mergeCell ref="R54:S54"/>
    <mergeCell ref="R56:S56"/>
    <mergeCell ref="R58:S58"/>
    <mergeCell ref="R60:S60"/>
    <mergeCell ref="R62:S62"/>
    <mergeCell ref="R44:S44"/>
    <mergeCell ref="R46:S46"/>
    <mergeCell ref="R48:S48"/>
    <mergeCell ref="R50:S50"/>
    <mergeCell ref="R52:S52"/>
    <mergeCell ref="R32:S32"/>
    <mergeCell ref="R34:S34"/>
    <mergeCell ref="R36:S36"/>
    <mergeCell ref="R40:S40"/>
    <mergeCell ref="R42:S42"/>
    <mergeCell ref="R20:S20"/>
    <mergeCell ref="R22:S22"/>
    <mergeCell ref="R24:S24"/>
    <mergeCell ref="R26:S26"/>
    <mergeCell ref="R28:S28"/>
    <mergeCell ref="R10:S10"/>
    <mergeCell ref="R12:S12"/>
    <mergeCell ref="R14:S14"/>
    <mergeCell ref="R16:S16"/>
    <mergeCell ref="R18:S18"/>
    <mergeCell ref="J3:L3"/>
    <mergeCell ref="U3:W3"/>
    <mergeCell ref="R5:S5"/>
    <mergeCell ref="R6:S6"/>
    <mergeCell ref="R8:S8"/>
    <mergeCell ref="P3:P4"/>
    <mergeCell ref="Q3:Q4"/>
    <mergeCell ref="R3:R4"/>
    <mergeCell ref="S3:S4"/>
    <mergeCell ref="T2:T4"/>
    <mergeCell ref="A1:C1"/>
    <mergeCell ref="J2:M2"/>
    <mergeCell ref="P2:Q2"/>
    <mergeCell ref="R2:S2"/>
    <mergeCell ref="U2:W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workbookViewId="0"/>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169</v>
      </c>
    </row>
    <row r="2" spans="1:20" ht="46.5" customHeight="1">
      <c r="A2" s="100"/>
      <c r="B2" s="91" t="s">
        <v>50</v>
      </c>
      <c r="C2" s="91" t="s">
        <v>52</v>
      </c>
      <c r="D2" s="91" t="s">
        <v>19</v>
      </c>
      <c r="E2" s="91" t="s">
        <v>20</v>
      </c>
      <c r="F2" s="91" t="s">
        <v>21</v>
      </c>
      <c r="G2" s="91" t="s">
        <v>22</v>
      </c>
      <c r="H2" s="91" t="s">
        <v>23</v>
      </c>
      <c r="I2" s="91" t="s">
        <v>170</v>
      </c>
      <c r="J2" s="91" t="s">
        <v>25</v>
      </c>
      <c r="K2" s="91"/>
      <c r="L2" s="91"/>
      <c r="M2" s="91"/>
      <c r="N2" s="91" t="s">
        <v>26</v>
      </c>
      <c r="O2" s="91" t="s">
        <v>171</v>
      </c>
      <c r="P2" s="91" t="s">
        <v>28</v>
      </c>
      <c r="Q2" s="91"/>
      <c r="R2" s="91" t="s">
        <v>29</v>
      </c>
      <c r="S2" s="91"/>
      <c r="T2" s="91" t="s">
        <v>30</v>
      </c>
    </row>
    <row r="3" spans="1:20">
      <c r="A3" s="100"/>
      <c r="B3" s="91"/>
      <c r="C3" s="91"/>
      <c r="D3" s="91"/>
      <c r="E3" s="91"/>
      <c r="F3" s="91"/>
      <c r="G3" s="91"/>
      <c r="H3" s="91"/>
      <c r="I3" s="91"/>
      <c r="J3" s="91" t="s">
        <v>31</v>
      </c>
      <c r="K3" s="91"/>
      <c r="L3" s="91"/>
      <c r="M3" s="91" t="s">
        <v>54</v>
      </c>
      <c r="N3" s="91"/>
      <c r="O3" s="91"/>
      <c r="P3" s="91" t="s">
        <v>33</v>
      </c>
      <c r="Q3" s="91" t="s">
        <v>34</v>
      </c>
      <c r="R3" s="91" t="s">
        <v>33</v>
      </c>
      <c r="S3" s="91" t="s">
        <v>172</v>
      </c>
      <c r="T3" s="91"/>
    </row>
    <row r="4" spans="1:20" ht="91.5" customHeight="1">
      <c r="A4" s="100"/>
      <c r="B4" s="91"/>
      <c r="C4" s="91"/>
      <c r="D4" s="91"/>
      <c r="E4" s="91"/>
      <c r="F4" s="91"/>
      <c r="G4" s="91"/>
      <c r="H4" s="91"/>
      <c r="I4" s="91"/>
      <c r="J4" s="10" t="s">
        <v>55</v>
      </c>
      <c r="K4" s="10" t="s">
        <v>56</v>
      </c>
      <c r="L4" s="10" t="s">
        <v>37</v>
      </c>
      <c r="M4" s="91"/>
      <c r="N4" s="91"/>
      <c r="O4" s="91"/>
      <c r="P4" s="91"/>
      <c r="Q4" s="91"/>
      <c r="R4" s="91"/>
      <c r="S4" s="91"/>
      <c r="T4" s="91"/>
    </row>
    <row r="5" spans="1:20">
      <c r="A5" s="88" t="s">
        <v>57</v>
      </c>
      <c r="B5" s="11" t="s">
        <v>173</v>
      </c>
      <c r="C5" s="9">
        <v>0</v>
      </c>
      <c r="D5" s="9">
        <v>0</v>
      </c>
      <c r="E5" s="9">
        <v>0</v>
      </c>
      <c r="F5" s="9">
        <v>0</v>
      </c>
      <c r="G5" s="9">
        <v>0</v>
      </c>
      <c r="H5" s="9">
        <v>0</v>
      </c>
      <c r="I5" s="9">
        <v>0</v>
      </c>
      <c r="J5" s="9">
        <v>0</v>
      </c>
      <c r="K5" s="9">
        <v>0</v>
      </c>
      <c r="L5" s="9">
        <v>0</v>
      </c>
      <c r="M5" s="9">
        <v>0</v>
      </c>
      <c r="N5" s="9">
        <v>0</v>
      </c>
      <c r="O5" s="9">
        <v>0</v>
      </c>
      <c r="P5" s="9">
        <v>0</v>
      </c>
      <c r="Q5" s="9">
        <v>0</v>
      </c>
      <c r="R5" s="100" t="s">
        <v>42</v>
      </c>
      <c r="S5" s="100"/>
      <c r="T5" s="9">
        <v>0</v>
      </c>
    </row>
    <row r="6" spans="1:20">
      <c r="A6" s="9" t="s">
        <v>174</v>
      </c>
      <c r="B6" s="9" t="s">
        <v>175</v>
      </c>
      <c r="C6" s="9"/>
      <c r="D6" s="9"/>
      <c r="E6" s="9"/>
      <c r="F6" s="9"/>
      <c r="G6" s="9"/>
      <c r="H6" s="9"/>
      <c r="I6" s="9"/>
      <c r="J6" s="9"/>
      <c r="K6" s="9"/>
      <c r="L6" s="9"/>
      <c r="M6" s="9"/>
      <c r="N6" s="9"/>
      <c r="O6" s="9"/>
      <c r="P6" s="9"/>
      <c r="Q6" s="9"/>
      <c r="R6" s="100" t="s">
        <v>42</v>
      </c>
      <c r="S6" s="100"/>
      <c r="T6" s="9"/>
    </row>
    <row r="7" spans="1:20">
      <c r="A7" s="9"/>
      <c r="B7" s="9"/>
      <c r="C7" s="9"/>
      <c r="D7" s="9"/>
      <c r="E7" s="9"/>
      <c r="F7" s="9"/>
      <c r="G7" s="9"/>
      <c r="H7" s="9"/>
      <c r="I7" s="9"/>
      <c r="J7" s="9"/>
      <c r="K7" s="9"/>
      <c r="L7" s="9"/>
      <c r="M7" s="9"/>
      <c r="N7" s="9"/>
      <c r="O7" s="9"/>
      <c r="P7" s="9"/>
      <c r="Q7" s="9"/>
      <c r="R7" s="100" t="s">
        <v>42</v>
      </c>
      <c r="S7" s="100"/>
      <c r="T7" s="9"/>
    </row>
    <row r="8" spans="1:20" ht="60">
      <c r="A8" s="88" t="s">
        <v>84</v>
      </c>
      <c r="B8" s="11" t="s">
        <v>176</v>
      </c>
      <c r="C8" s="9">
        <v>0</v>
      </c>
      <c r="D8" s="9">
        <v>0</v>
      </c>
      <c r="E8" s="9">
        <v>0</v>
      </c>
      <c r="F8" s="9">
        <v>0</v>
      </c>
      <c r="G8" s="9">
        <v>0</v>
      </c>
      <c r="H8" s="9">
        <v>0</v>
      </c>
      <c r="I8" s="9">
        <v>0</v>
      </c>
      <c r="J8" s="9">
        <v>0</v>
      </c>
      <c r="K8" s="9">
        <v>0</v>
      </c>
      <c r="L8" s="9">
        <v>0</v>
      </c>
      <c r="M8" s="9">
        <v>0</v>
      </c>
      <c r="N8" s="9">
        <v>0</v>
      </c>
      <c r="O8" s="9">
        <v>0</v>
      </c>
      <c r="P8" s="9">
        <v>0</v>
      </c>
      <c r="Q8" s="9">
        <v>0</v>
      </c>
      <c r="R8" s="100" t="s">
        <v>42</v>
      </c>
      <c r="S8" s="100"/>
      <c r="T8" s="9">
        <v>0</v>
      </c>
    </row>
    <row r="9" spans="1:20">
      <c r="A9" s="9"/>
      <c r="B9" s="9" t="s">
        <v>79</v>
      </c>
      <c r="C9" s="9"/>
      <c r="D9" s="9"/>
      <c r="E9" s="9"/>
      <c r="F9" s="9"/>
      <c r="G9" s="9"/>
      <c r="H9" s="9"/>
      <c r="I9" s="9"/>
      <c r="J9" s="9"/>
      <c r="K9" s="9"/>
      <c r="L9" s="9"/>
      <c r="M9" s="9"/>
      <c r="N9" s="9"/>
      <c r="O9" s="9"/>
      <c r="P9" s="9"/>
      <c r="Q9" s="9"/>
      <c r="R9" s="100" t="s">
        <v>42</v>
      </c>
      <c r="S9" s="100"/>
      <c r="T9" s="9"/>
    </row>
    <row r="10" spans="1:20" ht="30">
      <c r="A10" s="9"/>
      <c r="B10" s="11" t="s">
        <v>177</v>
      </c>
      <c r="C10" s="9">
        <f>C5+C8</f>
        <v>0</v>
      </c>
      <c r="D10" s="9">
        <f t="shared" ref="D10:Q10" si="0">D5+D8</f>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100" t="s">
        <v>42</v>
      </c>
      <c r="S10" s="100"/>
      <c r="T10" s="9">
        <f>T5+T8</f>
        <v>0</v>
      </c>
    </row>
  </sheetData>
  <mergeCells count="27">
    <mergeCell ref="T2:T4"/>
    <mergeCell ref="F2:F4"/>
    <mergeCell ref="G2:G4"/>
    <mergeCell ref="H2:H4"/>
    <mergeCell ref="I2:I4"/>
    <mergeCell ref="M3:M4"/>
    <mergeCell ref="A2:A4"/>
    <mergeCell ref="B2:B4"/>
    <mergeCell ref="C2:C4"/>
    <mergeCell ref="D2:D4"/>
    <mergeCell ref="E2:E4"/>
    <mergeCell ref="R6:S6"/>
    <mergeCell ref="R7:S7"/>
    <mergeCell ref="R8:S8"/>
    <mergeCell ref="R9:S9"/>
    <mergeCell ref="R10:S10"/>
    <mergeCell ref="J2:M2"/>
    <mergeCell ref="P2:Q2"/>
    <mergeCell ref="R2:S2"/>
    <mergeCell ref="J3:L3"/>
    <mergeCell ref="R5:S5"/>
    <mergeCell ref="N2:N4"/>
    <mergeCell ref="O2:O4"/>
    <mergeCell ref="P3:P4"/>
    <mergeCell ref="Q3:Q4"/>
    <mergeCell ref="R3:R4"/>
    <mergeCell ref="S3:S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178</v>
      </c>
    </row>
    <row r="2" spans="1:10" ht="75">
      <c r="A2" s="6" t="s">
        <v>179</v>
      </c>
      <c r="B2" s="113" t="s">
        <v>180</v>
      </c>
      <c r="C2" s="113"/>
      <c r="D2" s="113"/>
      <c r="E2" s="114" t="s">
        <v>181</v>
      </c>
      <c r="F2" s="114"/>
      <c r="G2" s="114"/>
      <c r="H2" s="113" t="s">
        <v>182</v>
      </c>
      <c r="I2" s="113"/>
      <c r="J2" s="6" t="s">
        <v>183</v>
      </c>
    </row>
    <row r="3" spans="1:10" ht="75">
      <c r="A3" s="8"/>
      <c r="B3" s="7" t="s">
        <v>79</v>
      </c>
      <c r="C3" s="7" t="s">
        <v>184</v>
      </c>
      <c r="D3" s="7" t="s">
        <v>185</v>
      </c>
      <c r="E3" s="7" t="s">
        <v>79</v>
      </c>
      <c r="F3" s="7" t="s">
        <v>184</v>
      </c>
      <c r="G3" s="7" t="s">
        <v>185</v>
      </c>
      <c r="H3" s="7" t="s">
        <v>186</v>
      </c>
      <c r="I3" s="6" t="s">
        <v>187</v>
      </c>
      <c r="J3" s="7"/>
    </row>
    <row r="4" spans="1:10">
      <c r="A4" s="9"/>
      <c r="B4" s="2"/>
      <c r="C4" s="2"/>
      <c r="D4" s="2"/>
      <c r="E4" s="2"/>
      <c r="F4" s="2"/>
      <c r="G4" s="2"/>
      <c r="H4" s="2"/>
      <c r="I4" s="2"/>
      <c r="J4" s="2"/>
    </row>
    <row r="5" spans="1:10">
      <c r="A5" s="9"/>
      <c r="B5" s="2"/>
      <c r="C5" s="2"/>
      <c r="D5" s="2"/>
      <c r="E5" s="2"/>
      <c r="F5" s="2"/>
      <c r="G5" s="2"/>
      <c r="H5" s="2"/>
      <c r="I5" s="2"/>
      <c r="J5" s="2"/>
    </row>
    <row r="6" spans="1:10">
      <c r="A6" s="9"/>
      <c r="B6" s="2"/>
      <c r="C6" s="2"/>
      <c r="D6" s="2"/>
      <c r="E6" s="2"/>
      <c r="F6" s="2"/>
      <c r="G6" s="2"/>
      <c r="H6" s="2"/>
      <c r="I6" s="2"/>
      <c r="J6" s="2"/>
    </row>
    <row r="7" spans="1:10">
      <c r="A7" s="9"/>
      <c r="B7" s="2"/>
      <c r="C7" s="2"/>
      <c r="D7" s="2"/>
      <c r="E7" s="2"/>
      <c r="F7" s="2"/>
      <c r="G7" s="2"/>
      <c r="H7" s="2"/>
      <c r="I7" s="2"/>
      <c r="J7" s="2"/>
    </row>
    <row r="8" spans="1:10">
      <c r="A8" s="9"/>
      <c r="B8" s="2"/>
      <c r="C8" s="2"/>
      <c r="D8" s="2"/>
      <c r="E8" s="2"/>
      <c r="F8" s="2"/>
      <c r="G8" s="2"/>
      <c r="H8" s="2"/>
      <c r="I8" s="2"/>
      <c r="J8" s="2"/>
    </row>
    <row r="9" spans="1:10">
      <c r="A9" s="9"/>
      <c r="B9" s="2"/>
      <c r="C9" s="2"/>
      <c r="D9" s="2"/>
      <c r="E9" s="2"/>
      <c r="F9" s="2"/>
      <c r="G9" s="2"/>
      <c r="H9" s="2"/>
      <c r="I9" s="2"/>
      <c r="J9" s="2"/>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abSelected="1" workbookViewId="0"/>
  </sheetViews>
  <sheetFormatPr defaultColWidth="9" defaultRowHeight="15"/>
  <cols>
    <col min="1" max="1" width="44.7109375" customWidth="1"/>
    <col min="2" max="2" width="20.7109375" customWidth="1"/>
    <col min="3" max="3" width="13.5703125" customWidth="1"/>
  </cols>
  <sheetData>
    <row r="1" spans="1:3">
      <c r="A1" s="1" t="s">
        <v>188</v>
      </c>
    </row>
    <row r="2" spans="1:3">
      <c r="A2" s="2"/>
      <c r="B2" s="3" t="s">
        <v>189</v>
      </c>
      <c r="C2" s="3" t="s">
        <v>190</v>
      </c>
    </row>
    <row r="3" spans="1:3">
      <c r="A3" s="2"/>
      <c r="B3" s="2"/>
      <c r="C3" s="2"/>
    </row>
    <row r="4" spans="1:3">
      <c r="A4" s="2" t="s">
        <v>191</v>
      </c>
      <c r="B4" s="4">
        <v>100</v>
      </c>
      <c r="C4" s="2">
        <v>4.9800000000000004</v>
      </c>
    </row>
    <row r="5" spans="1:3">
      <c r="A5" s="2" t="s">
        <v>192</v>
      </c>
      <c r="B5" s="4">
        <v>100</v>
      </c>
      <c r="C5" s="2">
        <v>5.23</v>
      </c>
    </row>
    <row r="6" spans="1:3">
      <c r="A6" s="2" t="s">
        <v>193</v>
      </c>
      <c r="B6" s="4">
        <v>100</v>
      </c>
      <c r="C6" s="5" t="s">
        <v>194</v>
      </c>
    </row>
    <row r="7" spans="1:3">
      <c r="A7" s="2" t="s">
        <v>195</v>
      </c>
      <c r="B7" s="4">
        <v>100</v>
      </c>
      <c r="C7" s="5" t="s">
        <v>194</v>
      </c>
    </row>
    <row r="8" spans="1:3">
      <c r="A8" s="2" t="s">
        <v>196</v>
      </c>
      <c r="B8" s="4">
        <v>100</v>
      </c>
      <c r="C8" s="5"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admin</cp:lastModifiedBy>
  <dcterms:created xsi:type="dcterms:W3CDTF">2015-12-23T11:18:00Z</dcterms:created>
  <dcterms:modified xsi:type="dcterms:W3CDTF">2025-04-15T06:52:06Z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1033-12.2.0.20782</vt:lpwstr>
  </property>
  <property fmtid="{D5CDD505-2E9C-101B-9397-08002B2CF9AE}" pid="3" name="ICV">
    <vt:lpwstr>5C335D460E494EC08EC371C71FD65419_13</vt:lpwstr>
  </property>
</Properties>
</file>